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20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<sst xmlns="http://schemas.openxmlformats.org/spreadsheetml/2006/main" count="248" uniqueCount="84">
  <si>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</si>
  <si>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</si>
  <si>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</si>
  <si>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</si>
  <si>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</si>
  <si>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</si>
  <si>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</si>
  <si>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</si>
  <si>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</si>
  <si>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</si>
  <si>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</si>
  <si>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</si>
  <si>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</si>
  <si>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</si>
  <si>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</si>
  <si>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</si>
  <si>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</si>
  <si>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</si>
  <si>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</si>
  <si>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</si>
  <si>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</si>
  <si>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</si>
  <si>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</si>
  <si>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</si>
  <si>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</si>
  <si>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</si>
  <si>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</si>
  <si>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</si>
  <si>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</si>
  <si>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</si>
  <si>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</si>
  <si>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</si>
  <si>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</si>
  <si>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</si>
  <si>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</si>
  <si>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</si>
  <si>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</si>
  <si>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Argentina</t>
  </si>
  <si>
    <t>1. Balança Comercial Içara: Exportações</t>
  </si>
  <si>
    <t>4. Balança Comercial Içara: Importações</t>
  </si>
  <si>
    <t>7. Balança Comercial Içara: Saldo</t>
  </si>
  <si>
    <t>BALANÇA COMERCIAL IÇARA: EXPORTAÇÕES</t>
  </si>
  <si>
    <t>Total dos 10 principais produtos</t>
  </si>
  <si>
    <t>Engobos</t>
  </si>
  <si>
    <t>Fritas de vidro, em pó, em grânulos, em lamelas ou flocos</t>
  </si>
  <si>
    <t>Bolívia</t>
  </si>
  <si>
    <t>Uruguai</t>
  </si>
  <si>
    <t>PRINCIPAIS PAÍSES DE DESTINO DAS EXPORTAÇÕES - IÇARA</t>
  </si>
  <si>
    <t>PRINCIPAIS PRODUTOS EXPORTADOS - IÇARA</t>
  </si>
  <si>
    <t>BALANÇA COMERCIAL IÇARA: IMPORTAÇÕES</t>
  </si>
  <si>
    <t>PRINCIPAIS PRODUTOS IMPORTADOS - IÇARA</t>
  </si>
  <si>
    <t>PRINCIPAIS PAÍSES DE ORIGEM DAS IMPORTAÇÕES - IÇARA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</si>
  <si>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</si>
  <si>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</si>
  <si>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</si>
  <si>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</si>
  <si>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Peru</t>
  </si>
  <si>
    <t>[resultado mensal (US$ FOB)]</t>
  </si>
  <si>
    <t>Colômbia</t>
  </si>
  <si>
    <t>China</t>
  </si>
  <si>
    <t>Alemanha</t>
  </si>
  <si>
    <t>Total dos 5 principais produtos</t>
  </si>
  <si>
    <t>BALANÇA COMERCIAL BRASILEIRA: IMPORTAÇÕES</t>
  </si>
  <si>
    <t>Outs.composições vitrificáveis e preparações semelh.</t>
  </si>
  <si>
    <t>Outros vidros em pó, em grânulos, em lamelas ou em flocos</t>
  </si>
  <si>
    <t>Outs.pigmentos, opacificantes/cores, preparados e prepars</t>
  </si>
  <si>
    <t>Garrafões, garrafas, frascos, artigos semelhs.de plásticos</t>
  </si>
  <si>
    <t>Total dos 5 principais países</t>
  </si>
  <si>
    <t>África do Sul</t>
  </si>
  <si>
    <t>BALANÇA COMERCIAL IÇARA: SALDO</t>
  </si>
  <si>
    <t>Outras bombas volumétricas alternativas</t>
  </si>
  <si>
    <t>Zirconita (minério de zircônio)</t>
  </si>
  <si>
    <t>Ucrânia</t>
  </si>
  <si>
    <t>Mel natural</t>
  </si>
  <si>
    <t>Tintas de poliésteres, dispersos/dissolv.meio n/aquoso</t>
  </si>
  <si>
    <t>Rolhas, tampas, etc.p/fechar recipientes, de plásticos</t>
  </si>
  <si>
    <t>SETOR EXTERNO - MUNICÍPIO DE IÇARA - SC                                                                                     Carta de Conjuntura | OUT 2012</t>
  </si>
  <si>
    <t>Serviços de mesa/outs.artigos mesa/cozinha, de plásticos</t>
  </si>
  <si>
    <t>Preparações contendo isocianatos de hexametileno</t>
  </si>
  <si>
    <t>Total dos 9 principais países</t>
  </si>
  <si>
    <t>México</t>
  </si>
  <si>
    <t>Equador</t>
  </si>
  <si>
    <t>Outros polímeros de estireno, em formas primárias</t>
  </si>
  <si>
    <t>Estados Unidos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</si>
</sst>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_ ;[Red]\-#,##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12"/>
      <color indexed="8"/>
      <name val="Arial Narrow"/>
      <family val="2"/>
    </font>
    <font>
      <b/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Arial Narrow"/>
      <family val="2"/>
    </font>
    <font>
      <sz val="12"/>
      <color theme="1"/>
      <name val="Arial Narrow"/>
      <family val="2"/>
    </font>
    <font>
      <b/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0" fontId="11" fillId="0" borderId="0" xfId="52" applyNumberFormat="1" applyFont="1">
      <alignment/>
      <protection/>
    </xf>
    <xf numFmtId="3" fontId="11" fillId="0" borderId="0" xfId="52" applyNumberFormat="1" applyFont="1">
      <alignment/>
      <protection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52" applyNumberFormat="1" applyFont="1" applyAlignment="1">
      <alignment horizontal="left"/>
      <protection/>
    </xf>
    <xf numFmtId="3" fontId="53" fillId="0" borderId="0" xfId="0" applyNumberFormat="1" applyFont="1" applyFill="1" applyBorder="1" applyAlignment="1">
      <alignment horizontal="center" vertical="center" wrapText="1"/>
    </xf>
    <xf numFmtId="0" fontId="11" fillId="0" borderId="0" xfId="52" applyNumberFormat="1" applyFont="1" applyBorder="1" applyAlignment="1">
      <alignment horizontal="left"/>
      <protection/>
    </xf>
    <xf numFmtId="0" fontId="11" fillId="0" borderId="12" xfId="52" applyNumberFormat="1" applyFont="1" applyBorder="1" applyAlignment="1">
      <alignment horizontal="left"/>
      <protection/>
    </xf>
    <xf numFmtId="3" fontId="10" fillId="0" borderId="0" xfId="52" applyNumberFormat="1" applyFont="1" applyAlignment="1">
      <alignment horizontal="center"/>
      <protection/>
    </xf>
    <xf numFmtId="3" fontId="11" fillId="0" borderId="0" xfId="52" applyNumberFormat="1" applyFont="1" applyAlignment="1">
      <alignment horizontal="center"/>
      <protection/>
    </xf>
    <xf numFmtId="167" fontId="13" fillId="0" borderId="0" xfId="52" applyFont="1">
      <alignment/>
      <protection/>
    </xf>
    <xf numFmtId="0" fontId="54" fillId="0" borderId="0" xfId="0" applyFont="1" applyAlignment="1">
      <alignment/>
    </xf>
    <xf numFmtId="3" fontId="11" fillId="0" borderId="0" xfId="67" applyNumberFormat="1" applyFont="1" applyBorder="1" applyAlignment="1">
      <alignment/>
    </xf>
    <xf numFmtId="166" fontId="11" fillId="0" borderId="0" xfId="67" applyNumberFormat="1" applyFont="1" applyBorder="1" applyAlignment="1">
      <alignment/>
    </xf>
    <xf numFmtId="3" fontId="10" fillId="0" borderId="0" xfId="52" applyNumberFormat="1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top" wrapText="1"/>
    </xf>
    <xf numFmtId="10" fontId="54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3" fillId="34" borderId="0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wrapText="1"/>
    </xf>
    <xf numFmtId="0" fontId="54" fillId="0" borderId="0" xfId="0" applyFont="1" applyBorder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167" fontId="14" fillId="0" borderId="0" xfId="52" applyFont="1">
      <alignment/>
      <protection/>
    </xf>
    <xf numFmtId="3" fontId="14" fillId="0" borderId="0" xfId="52" applyNumberFormat="1" applyFont="1">
      <alignment/>
      <protection/>
    </xf>
    <xf numFmtId="0" fontId="13" fillId="0" borderId="0" xfId="0" applyFont="1" applyAlignment="1">
      <alignment/>
    </xf>
    <xf numFmtId="3" fontId="57" fillId="0" borderId="0" xfId="0" applyNumberFormat="1" applyFont="1" applyAlignment="1">
      <alignment/>
    </xf>
    <xf numFmtId="9" fontId="53" fillId="0" borderId="0" xfId="54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3" fontId="56" fillId="0" borderId="13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3" fontId="56" fillId="0" borderId="14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52" applyNumberFormat="1" applyFont="1" applyAlignment="1">
      <alignment horizontal="left" vertical="center"/>
      <protection/>
    </xf>
    <xf numFmtId="3" fontId="11" fillId="0" borderId="0" xfId="52" applyNumberFormat="1" applyFont="1" applyAlignment="1">
      <alignment horizontal="center" vertical="center"/>
      <protection/>
    </xf>
    <xf numFmtId="3" fontId="10" fillId="0" borderId="15" xfId="52" applyNumberFormat="1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left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0" fontId="11" fillId="0" borderId="12" xfId="52" applyNumberFormat="1" applyFont="1" applyBorder="1" applyAlignment="1">
      <alignment horizontal="left" vertical="center"/>
      <protection/>
    </xf>
    <xf numFmtId="3" fontId="11" fillId="0" borderId="12" xfId="52" applyNumberFormat="1" applyFont="1" applyBorder="1" applyAlignment="1">
      <alignment horizontal="center" vertical="center"/>
      <protection/>
    </xf>
    <xf numFmtId="3" fontId="10" fillId="0" borderId="12" xfId="52" applyNumberFormat="1" applyFont="1" applyBorder="1" applyAlignment="1">
      <alignment horizontal="center" vertical="center"/>
      <protection/>
    </xf>
    <xf numFmtId="167" fontId="10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3" fontId="10" fillId="0" borderId="0" xfId="52" applyNumberFormat="1" applyFont="1" applyAlignment="1">
      <alignment horizontal="center" vertical="center"/>
      <protection/>
    </xf>
    <xf numFmtId="3" fontId="10" fillId="0" borderId="0" xfId="52" applyNumberFormat="1" applyFont="1" applyAlignment="1">
      <alignment vertical="center"/>
      <protection/>
    </xf>
    <xf numFmtId="169" fontId="11" fillId="0" borderId="0" xfId="67" applyNumberFormat="1" applyFont="1" applyBorder="1" applyAlignment="1">
      <alignment horizontal="left" vertical="center"/>
    </xf>
    <xf numFmtId="169" fontId="11" fillId="0" borderId="12" xfId="67" applyNumberFormat="1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54" fillId="0" borderId="13" xfId="0" applyFont="1" applyBorder="1" applyAlignment="1">
      <alignment horizontal="left" vertical="center"/>
    </xf>
    <xf numFmtId="0" fontId="9" fillId="33" borderId="0" xfId="0" applyFont="1" applyFill="1" applyAlignment="1">
      <alignment/>
    </xf>
    <xf numFmtId="167" fontId="9" fillId="0" borderId="0" xfId="52" applyFont="1">
      <alignment/>
      <protection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1" fillId="0" borderId="0" xfId="52" applyNumberFormat="1" applyFont="1">
      <alignment/>
      <protection/>
    </xf>
    <xf numFmtId="171" fontId="11" fillId="0" borderId="0" xfId="0" applyNumberFormat="1" applyFont="1" applyAlignment="1">
      <alignment vertical="center"/>
    </xf>
    <xf numFmtId="171" fontId="11" fillId="0" borderId="0" xfId="0" applyNumberFormat="1" applyFont="1" applyBorder="1" applyAlignment="1">
      <alignment vertical="center"/>
    </xf>
    <xf numFmtId="171" fontId="11" fillId="0" borderId="11" xfId="0" applyNumberFormat="1" applyFont="1" applyBorder="1" applyAlignment="1">
      <alignment horizontal="center" vertical="center"/>
    </xf>
    <xf numFmtId="171" fontId="11" fillId="0" borderId="0" xfId="67" applyNumberFormat="1" applyFont="1" applyBorder="1" applyAlignment="1">
      <alignment horizontal="center" vertical="center"/>
    </xf>
    <xf numFmtId="171" fontId="10" fillId="0" borderId="0" xfId="67" applyNumberFormat="1" applyFont="1" applyBorder="1" applyAlignment="1">
      <alignment horizontal="center" vertical="center"/>
    </xf>
    <xf numFmtId="171" fontId="11" fillId="0" borderId="12" xfId="67" applyNumberFormat="1" applyFont="1" applyBorder="1" applyAlignment="1">
      <alignment horizontal="center" vertical="center"/>
    </xf>
    <xf numFmtId="171" fontId="10" fillId="0" borderId="12" xfId="67" applyNumberFormat="1" applyFont="1" applyBorder="1" applyAlignment="1">
      <alignment horizontal="center" vertical="center"/>
    </xf>
    <xf numFmtId="171" fontId="11" fillId="0" borderId="0" xfId="52" applyNumberFormat="1" applyFont="1" applyAlignment="1">
      <alignment vertical="center"/>
      <protection/>
    </xf>
    <xf numFmtId="171" fontId="10" fillId="0" borderId="0" xfId="52" applyNumberFormat="1" applyFont="1" applyAlignment="1">
      <alignment horizontal="center" vertical="center"/>
      <protection/>
    </xf>
    <xf numFmtId="171" fontId="10" fillId="0" borderId="0" xfId="52" applyNumberFormat="1" applyFont="1" applyAlignment="1">
      <alignment horizontal="center"/>
      <protection/>
    </xf>
    <xf numFmtId="171" fontId="9" fillId="0" borderId="0" xfId="67" applyNumberFormat="1" applyFont="1" applyBorder="1" applyAlignment="1">
      <alignment/>
    </xf>
    <xf numFmtId="171" fontId="9" fillId="0" borderId="0" xfId="0" applyNumberFormat="1" applyFont="1" applyAlignment="1">
      <alignment/>
    </xf>
    <xf numFmtId="171" fontId="11" fillId="0" borderId="0" xfId="52" applyNumberFormat="1" applyFont="1" applyAlignment="1">
      <alignment horizontal="center"/>
      <protection/>
    </xf>
    <xf numFmtId="171" fontId="11" fillId="0" borderId="0" xfId="0" applyNumberFormat="1" applyFont="1" applyAlignment="1">
      <alignment/>
    </xf>
    <xf numFmtId="171" fontId="11" fillId="0" borderId="0" xfId="67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11" fillId="0" borderId="11" xfId="0" applyNumberFormat="1" applyFont="1" applyBorder="1" applyAlignment="1">
      <alignment horizontal="center"/>
    </xf>
    <xf numFmtId="171" fontId="10" fillId="0" borderId="15" xfId="52" applyNumberFormat="1" applyFont="1" applyBorder="1" applyAlignment="1">
      <alignment horizontal="center"/>
      <protection/>
    </xf>
    <xf numFmtId="171" fontId="10" fillId="0" borderId="0" xfId="52" applyNumberFormat="1" applyFont="1" applyBorder="1" applyAlignment="1">
      <alignment horizontal="center"/>
      <protection/>
    </xf>
    <xf numFmtId="171" fontId="11" fillId="0" borderId="0" xfId="52" applyNumberFormat="1" applyFont="1" applyBorder="1" applyAlignment="1">
      <alignment horizontal="center"/>
      <protection/>
    </xf>
    <xf numFmtId="171" fontId="11" fillId="0" borderId="12" xfId="52" applyNumberFormat="1" applyFont="1" applyBorder="1" applyAlignment="1">
      <alignment horizontal="center"/>
      <protection/>
    </xf>
    <xf numFmtId="171" fontId="10" fillId="0" borderId="12" xfId="52" applyNumberFormat="1" applyFont="1" applyBorder="1" applyAlignment="1">
      <alignment horizontal="center"/>
      <protection/>
    </xf>
    <xf numFmtId="171" fontId="11" fillId="0" borderId="15" xfId="52" applyNumberFormat="1" applyFont="1" applyBorder="1" applyAlignment="1">
      <alignment horizontal="center"/>
      <protection/>
    </xf>
    <xf numFmtId="171" fontId="57" fillId="0" borderId="0" xfId="0" applyNumberFormat="1" applyFont="1" applyAlignment="1">
      <alignment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7" fontId="56" fillId="0" borderId="14" xfId="0" applyNumberFormat="1" applyFont="1" applyBorder="1" applyAlignment="1">
      <alignment horizontal="center" vertical="center"/>
    </xf>
    <xf numFmtId="171" fontId="12" fillId="35" borderId="16" xfId="47" applyNumberFormat="1" applyFont="1" applyFill="1" applyBorder="1" applyAlignment="1" applyProtection="1">
      <alignment horizontal="center" vertical="center"/>
      <protection/>
    </xf>
    <xf numFmtId="171" fontId="12" fillId="35" borderId="17" xfId="47" applyNumberFormat="1" applyFont="1" applyFill="1" applyBorder="1" applyAlignment="1" applyProtection="1">
      <alignment horizontal="center" vertical="center"/>
      <protection/>
    </xf>
    <xf numFmtId="171" fontId="12" fillId="35" borderId="18" xfId="47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ibge.gov.br/cidadesat/link.php?codmun=420700" TargetMode="External" /><Relationship Id="rId9" Type="http://schemas.openxmlformats.org/officeDocument/2006/relationships/hyperlink" Target="http://www.ibge.gov.br/cidadesat/link.php?codmun=4207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16</xdr:row>
      <xdr:rowOff>9525</xdr:rowOff>
    </xdr:from>
    <xdr:to>
      <xdr:col>8</xdr:col>
      <xdr:colOff>9525</xdr:colOff>
      <xdr:row>31</xdr:row>
      <xdr:rowOff>114300</xdr:rowOff>
    </xdr:to>
    <xdr:pic>
      <xdr:nvPicPr>
        <xdr:cNvPr id="3" name="Imagem 5" descr="dg_original_00016674.gif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48600" y="2543175"/>
          <a:ext cx="2762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76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Içara: Exportações"/>
    <hyperlink ref="B4" location="Produtos_Exp!A1" display="2. Produtos exportados"/>
    <hyperlink ref="B5" location="Países_Exp!A1" display="3. Países de destino"/>
    <hyperlink ref="B6" location="Importação!A1" display="4. Balança Comercial Içara: Importações"/>
    <hyperlink ref="B7" location="Produtos_Imp!A1" display="5. Produtos importados"/>
    <hyperlink ref="B8" location="Países_Imp!A1" display="6. Países de origem"/>
    <hyperlink ref="B9" location="Saldo!A1" display="7. Balança Comercial Içar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9" customWidth="1"/>
    <col min="2" max="2" width="6.421875" style="9" customWidth="1"/>
    <col min="3" max="3" width="13.8515625" style="84" customWidth="1"/>
    <col min="4" max="4" width="13.8515625" style="84" bestFit="1" customWidth="1"/>
    <col min="5" max="6" width="12.7109375" style="84" customWidth="1"/>
    <col min="7" max="8" width="13.8515625" style="84" bestFit="1" customWidth="1"/>
    <col min="9" max="13" width="12.7109375" style="84" customWidth="1"/>
    <col min="14" max="14" width="12.28125" style="84" customWidth="1"/>
    <col min="15" max="15" width="13.421875" style="84" customWidth="1"/>
    <col min="16" max="16384" width="14.8515625" style="9" customWidth="1"/>
  </cols>
  <sheetData>
    <row r="1" spans="2:15" s="6" customFormat="1" ht="15" customHeight="1">
      <c r="B1" s="43" t="s">
        <v>18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18" t="s">
        <v>36</v>
      </c>
    </row>
    <row r="2" ht="15" customHeight="1">
      <c r="O2" s="119"/>
    </row>
    <row r="3" spans="2:15" ht="15" customHeight="1">
      <c r="B3" s="77" t="s">
        <v>32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20"/>
    </row>
    <row r="4" spans="2:15" ht="15" customHeight="1">
      <c r="B4" s="13" t="s">
        <v>52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5" ht="15" customHeight="1" thickBot="1">
      <c r="B5" s="15" t="s">
        <v>0</v>
      </c>
      <c r="C5" s="101" t="s">
        <v>1</v>
      </c>
      <c r="D5" s="101" t="s">
        <v>2</v>
      </c>
      <c r="E5" s="101" t="s">
        <v>3</v>
      </c>
      <c r="F5" s="101" t="s">
        <v>4</v>
      </c>
      <c r="G5" s="101" t="s">
        <v>5</v>
      </c>
      <c r="H5" s="101" t="s">
        <v>6</v>
      </c>
      <c r="I5" s="101" t="s">
        <v>7</v>
      </c>
      <c r="J5" s="101" t="s">
        <v>8</v>
      </c>
      <c r="K5" s="101" t="s">
        <v>9</v>
      </c>
      <c r="L5" s="101" t="s">
        <v>10</v>
      </c>
      <c r="M5" s="101" t="s">
        <v>11</v>
      </c>
      <c r="N5" s="101" t="s">
        <v>12</v>
      </c>
      <c r="O5" s="101" t="s">
        <v>13</v>
      </c>
    </row>
    <row r="6" spans="2:15" ht="15" customHeight="1" thickTop="1">
      <c r="B6" s="16">
        <v>2006</v>
      </c>
      <c r="C6" s="97">
        <v>9286850.191</v>
      </c>
      <c r="D6" s="97">
        <v>8774460.707</v>
      </c>
      <c r="E6" s="97">
        <v>11396765.577</v>
      </c>
      <c r="F6" s="97">
        <v>9830693.648</v>
      </c>
      <c r="G6" s="97">
        <v>10304884.611</v>
      </c>
      <c r="H6" s="97">
        <v>11463247.538</v>
      </c>
      <c r="I6" s="97">
        <v>13651047.549</v>
      </c>
      <c r="J6" s="97">
        <v>13671699.785</v>
      </c>
      <c r="K6" s="97">
        <v>12576856.844</v>
      </c>
      <c r="L6" s="97">
        <v>12689255.149</v>
      </c>
      <c r="M6" s="97">
        <v>11896874.788</v>
      </c>
      <c r="N6" s="97">
        <v>12264833.144</v>
      </c>
      <c r="O6" s="102">
        <f aca="true" t="shared" si="0" ref="O6:O12">SUM(C6:N6)</f>
        <v>137807469.53100002</v>
      </c>
    </row>
    <row r="7" spans="2:15" ht="15" customHeight="1">
      <c r="B7" s="16">
        <v>2007</v>
      </c>
      <c r="C7" s="97">
        <v>10983867.609</v>
      </c>
      <c r="D7" s="97">
        <v>10129505.211</v>
      </c>
      <c r="E7" s="97">
        <v>12888955.944</v>
      </c>
      <c r="F7" s="97">
        <v>12446172.314</v>
      </c>
      <c r="G7" s="97">
        <v>13647281.258</v>
      </c>
      <c r="H7" s="97">
        <v>13118083.296</v>
      </c>
      <c r="I7" s="97">
        <v>14119547.669</v>
      </c>
      <c r="J7" s="97">
        <v>15100028.78</v>
      </c>
      <c r="K7" s="97">
        <v>14165675.118</v>
      </c>
      <c r="L7" s="97">
        <v>15767821.852</v>
      </c>
      <c r="M7" s="97">
        <v>14051330.343</v>
      </c>
      <c r="N7" s="97">
        <v>14230803.436</v>
      </c>
      <c r="O7" s="103">
        <f t="shared" si="0"/>
        <v>160649072.82999998</v>
      </c>
    </row>
    <row r="8" spans="2:15" ht="15" customHeight="1">
      <c r="B8" s="16">
        <v>2008</v>
      </c>
      <c r="C8" s="97">
        <v>515373.423</v>
      </c>
      <c r="D8" s="97">
        <v>631506.391</v>
      </c>
      <c r="E8" s="97">
        <v>653959.318</v>
      </c>
      <c r="F8" s="97">
        <v>657438.016</v>
      </c>
      <c r="G8" s="97">
        <v>870686.951</v>
      </c>
      <c r="H8" s="97">
        <v>801656.95</v>
      </c>
      <c r="I8" s="97">
        <v>834163.716</v>
      </c>
      <c r="J8" s="97">
        <v>796876.217</v>
      </c>
      <c r="K8" s="97">
        <v>770336.461</v>
      </c>
      <c r="L8" s="97">
        <v>747625.158</v>
      </c>
      <c r="M8" s="97">
        <v>486060.826</v>
      </c>
      <c r="N8" s="97">
        <v>565408.642</v>
      </c>
      <c r="O8" s="103">
        <f t="shared" si="0"/>
        <v>8331092.069</v>
      </c>
    </row>
    <row r="9" spans="2:15" ht="15" customHeight="1">
      <c r="B9" s="16">
        <v>2009</v>
      </c>
      <c r="C9" s="97">
        <v>9781920.008</v>
      </c>
      <c r="D9" s="97">
        <v>9586405.593</v>
      </c>
      <c r="E9" s="97">
        <v>11809225.427</v>
      </c>
      <c r="F9" s="97">
        <v>12321617.241</v>
      </c>
      <c r="G9" s="97">
        <v>11984585.301</v>
      </c>
      <c r="H9" s="97">
        <v>14467784.664</v>
      </c>
      <c r="I9" s="97">
        <v>14141930.086</v>
      </c>
      <c r="J9" s="97">
        <v>13840850.343</v>
      </c>
      <c r="K9" s="97">
        <v>13863221.927</v>
      </c>
      <c r="L9" s="97">
        <v>14081686.044</v>
      </c>
      <c r="M9" s="97">
        <v>12652892.311</v>
      </c>
      <c r="N9" s="97">
        <v>14462623.86</v>
      </c>
      <c r="O9" s="103">
        <f t="shared" si="0"/>
        <v>152994742.805</v>
      </c>
    </row>
    <row r="10" spans="2:15" ht="15" customHeight="1">
      <c r="B10" s="16">
        <v>2010</v>
      </c>
      <c r="C10" s="97">
        <v>11305066.944</v>
      </c>
      <c r="D10" s="97">
        <v>12197237.398</v>
      </c>
      <c r="E10" s="97">
        <v>15727499.154</v>
      </c>
      <c r="F10" s="97">
        <v>15161211.373</v>
      </c>
      <c r="G10" s="97">
        <v>17702500.109</v>
      </c>
      <c r="H10" s="97">
        <v>17093911.55</v>
      </c>
      <c r="I10" s="97">
        <v>17672924.687</v>
      </c>
      <c r="J10" s="97">
        <v>19236252.688</v>
      </c>
      <c r="K10" s="97">
        <v>18832790.42</v>
      </c>
      <c r="L10" s="97">
        <v>18380418.198</v>
      </c>
      <c r="M10" s="97">
        <v>17687332.378</v>
      </c>
      <c r="N10" s="97">
        <v>20918140.436</v>
      </c>
      <c r="O10" s="103">
        <f t="shared" si="0"/>
        <v>201915285.335</v>
      </c>
    </row>
    <row r="11" spans="2:15" ht="15" customHeight="1">
      <c r="B11" s="18">
        <v>2011</v>
      </c>
      <c r="C11" s="104">
        <v>15214352.952</v>
      </c>
      <c r="D11" s="104">
        <v>16732470.279</v>
      </c>
      <c r="E11" s="104">
        <v>19285976.953</v>
      </c>
      <c r="F11" s="104">
        <v>20172976.975</v>
      </c>
      <c r="G11" s="104">
        <v>23208656.952</v>
      </c>
      <c r="H11" s="104">
        <v>23689078.794</v>
      </c>
      <c r="I11" s="104">
        <v>22251876.846</v>
      </c>
      <c r="J11" s="104">
        <v>26158507.329</v>
      </c>
      <c r="K11" s="104">
        <v>23285058.03</v>
      </c>
      <c r="L11" s="104">
        <v>22139952.919</v>
      </c>
      <c r="M11" s="104">
        <v>21773462.792</v>
      </c>
      <c r="N11" s="104">
        <v>22127203.947</v>
      </c>
      <c r="O11" s="103">
        <f t="shared" si="0"/>
        <v>256039574.76799998</v>
      </c>
    </row>
    <row r="12" spans="2:15" ht="15" customHeight="1">
      <c r="B12" s="19">
        <v>2012</v>
      </c>
      <c r="C12" s="105">
        <v>16141225</v>
      </c>
      <c r="D12" s="105">
        <v>18027792</v>
      </c>
      <c r="E12" s="105">
        <v>20910732</v>
      </c>
      <c r="F12" s="105">
        <v>19566298</v>
      </c>
      <c r="G12" s="105">
        <v>23214806.851</v>
      </c>
      <c r="H12" s="105">
        <v>19352834.494</v>
      </c>
      <c r="I12" s="105">
        <v>21003237.336</v>
      </c>
      <c r="J12" s="105">
        <v>22380911.208</v>
      </c>
      <c r="K12" s="105">
        <v>19998382.904</v>
      </c>
      <c r="L12" s="105">
        <v>21763367.937</v>
      </c>
      <c r="M12" s="105"/>
      <c r="N12" s="105"/>
      <c r="O12" s="106">
        <f t="shared" si="0"/>
        <v>202359587.73</v>
      </c>
    </row>
    <row r="13" spans="2:15" ht="15" customHeight="1">
      <c r="B13" s="9" t="s">
        <v>53</v>
      </c>
      <c r="O13" s="94">
        <f>SUM(O6:O12)</f>
        <v>1120096825.068</v>
      </c>
    </row>
    <row r="14" ht="15" customHeight="1">
      <c r="O14" s="94"/>
    </row>
    <row r="15" spans="2:15" ht="15" customHeight="1">
      <c r="B15" s="77" t="s">
        <v>62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5" ht="15" customHeight="1">
      <c r="B16" s="13" t="s">
        <v>52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 ht="15" customHeight="1" thickBot="1">
      <c r="B17" s="15" t="s">
        <v>0</v>
      </c>
      <c r="C17" s="101" t="s">
        <v>1</v>
      </c>
      <c r="D17" s="101" t="s">
        <v>2</v>
      </c>
      <c r="E17" s="101" t="s">
        <v>3</v>
      </c>
      <c r="F17" s="101" t="s">
        <v>4</v>
      </c>
      <c r="G17" s="101" t="s">
        <v>5</v>
      </c>
      <c r="H17" s="101" t="s">
        <v>6</v>
      </c>
      <c r="I17" s="101" t="s">
        <v>7</v>
      </c>
      <c r="J17" s="101" t="s">
        <v>8</v>
      </c>
      <c r="K17" s="101" t="s">
        <v>9</v>
      </c>
      <c r="L17" s="101" t="s">
        <v>10</v>
      </c>
      <c r="M17" s="101" t="s">
        <v>11</v>
      </c>
      <c r="N17" s="101" t="s">
        <v>12</v>
      </c>
      <c r="O17" s="101" t="s">
        <v>13</v>
      </c>
    </row>
    <row r="18" spans="2:15" ht="15" customHeight="1" thickTop="1">
      <c r="B18" s="16">
        <v>2006</v>
      </c>
      <c r="C18" s="97">
        <v>6451583.442</v>
      </c>
      <c r="D18" s="97">
        <v>5971518.694</v>
      </c>
      <c r="E18" s="97">
        <v>7706591.108</v>
      </c>
      <c r="F18" s="97">
        <v>6741387.155</v>
      </c>
      <c r="G18" s="97">
        <v>7287576.65</v>
      </c>
      <c r="H18" s="97">
        <v>7365110.533</v>
      </c>
      <c r="I18" s="97">
        <v>7991677.185</v>
      </c>
      <c r="J18" s="97">
        <v>9117177.055</v>
      </c>
      <c r="K18" s="97">
        <v>8108928.969</v>
      </c>
      <c r="L18" s="97">
        <v>8738125.726</v>
      </c>
      <c r="M18" s="97">
        <v>8658192.546</v>
      </c>
      <c r="N18" s="97">
        <v>7212971.742</v>
      </c>
      <c r="O18" s="102">
        <f aca="true" t="shared" si="1" ref="O18:O24">SUM(C18:N18)</f>
        <v>91350840.805</v>
      </c>
    </row>
    <row r="19" spans="2:15" ht="15" customHeight="1">
      <c r="B19" s="16">
        <v>2007</v>
      </c>
      <c r="C19" s="97">
        <v>8460558.886</v>
      </c>
      <c r="D19" s="97">
        <v>7228890.125</v>
      </c>
      <c r="E19" s="97">
        <v>9585314.219</v>
      </c>
      <c r="F19" s="97">
        <v>8265465.151</v>
      </c>
      <c r="G19" s="97">
        <v>9793819.576</v>
      </c>
      <c r="H19" s="97">
        <v>9295617.598</v>
      </c>
      <c r="I19" s="97">
        <v>10775199.036</v>
      </c>
      <c r="J19" s="97">
        <v>11559257.073</v>
      </c>
      <c r="K19" s="97">
        <v>10690974.289</v>
      </c>
      <c r="L19" s="97">
        <v>12339139.645</v>
      </c>
      <c r="M19" s="97">
        <v>12030737.023</v>
      </c>
      <c r="N19" s="97">
        <v>10592473.629</v>
      </c>
      <c r="O19" s="103">
        <f t="shared" si="1"/>
        <v>120617446.25</v>
      </c>
    </row>
    <row r="20" spans="2:15" ht="15" customHeight="1">
      <c r="B20" s="16">
        <v>2008</v>
      </c>
      <c r="C20" s="97">
        <v>632854.184</v>
      </c>
      <c r="D20" s="97">
        <v>589135.935</v>
      </c>
      <c r="E20" s="97">
        <v>549861.714</v>
      </c>
      <c r="F20" s="97">
        <v>568883.91</v>
      </c>
      <c r="G20" s="97">
        <v>685618.224</v>
      </c>
      <c r="H20" s="97">
        <v>701540.554</v>
      </c>
      <c r="I20" s="97">
        <v>741911.265</v>
      </c>
      <c r="J20" s="97">
        <v>804434.336</v>
      </c>
      <c r="K20" s="97">
        <v>804528.014</v>
      </c>
      <c r="L20" s="97">
        <v>745246.908</v>
      </c>
      <c r="M20" s="97">
        <v>597649.118</v>
      </c>
      <c r="N20" s="97">
        <v>519059.693</v>
      </c>
      <c r="O20" s="103">
        <f t="shared" si="1"/>
        <v>7940723.8549999995</v>
      </c>
    </row>
    <row r="21" spans="2:15" ht="15" customHeight="1">
      <c r="B21" s="16">
        <v>2009</v>
      </c>
      <c r="C21" s="97">
        <v>10311642.361</v>
      </c>
      <c r="D21" s="97">
        <v>7825670.189</v>
      </c>
      <c r="E21" s="97">
        <v>10053047.413</v>
      </c>
      <c r="F21" s="97">
        <v>8629548.972</v>
      </c>
      <c r="G21" s="97">
        <v>9361505.436</v>
      </c>
      <c r="H21" s="97">
        <v>9864887.68</v>
      </c>
      <c r="I21" s="97">
        <v>11231404.032</v>
      </c>
      <c r="J21" s="97">
        <v>10787874.378</v>
      </c>
      <c r="K21" s="97">
        <v>12554379.998</v>
      </c>
      <c r="L21" s="97">
        <v>12766155.04</v>
      </c>
      <c r="M21" s="97">
        <v>12042461.279</v>
      </c>
      <c r="N21" s="97">
        <v>12293766.21</v>
      </c>
      <c r="O21" s="103">
        <f t="shared" si="1"/>
        <v>127722342.988</v>
      </c>
    </row>
    <row r="22" spans="2:15" ht="15" customHeight="1">
      <c r="B22" s="18">
        <v>2010</v>
      </c>
      <c r="C22" s="104">
        <v>11485732.546</v>
      </c>
      <c r="D22" s="104">
        <v>11808067.882</v>
      </c>
      <c r="E22" s="104">
        <v>15055314.758</v>
      </c>
      <c r="F22" s="104">
        <v>13878955.627</v>
      </c>
      <c r="G22" s="104">
        <v>14252157.929</v>
      </c>
      <c r="H22" s="104">
        <v>14827231.355</v>
      </c>
      <c r="I22" s="104">
        <v>16329284.158</v>
      </c>
      <c r="J22" s="104">
        <v>16844911.126</v>
      </c>
      <c r="K22" s="104">
        <v>17755273.642</v>
      </c>
      <c r="L22" s="104">
        <v>16553991.227</v>
      </c>
      <c r="M22" s="104">
        <v>17395845.472</v>
      </c>
      <c r="N22" s="104">
        <v>15573971.564</v>
      </c>
      <c r="O22" s="103">
        <f t="shared" si="1"/>
        <v>181760737.286</v>
      </c>
    </row>
    <row r="23" spans="2:15" ht="15" customHeight="1">
      <c r="B23" s="18">
        <v>2011</v>
      </c>
      <c r="C23" s="104">
        <v>14816695.123</v>
      </c>
      <c r="D23" s="104">
        <v>15538191.743</v>
      </c>
      <c r="E23" s="104">
        <v>17734365.659</v>
      </c>
      <c r="F23" s="104">
        <v>18311796.67</v>
      </c>
      <c r="G23" s="104">
        <v>19684563.177</v>
      </c>
      <c r="H23" s="104">
        <v>19259135.435</v>
      </c>
      <c r="I23" s="104">
        <v>19113421.104</v>
      </c>
      <c r="J23" s="104">
        <v>22280405.994</v>
      </c>
      <c r="K23" s="104">
        <v>20212826.932</v>
      </c>
      <c r="L23" s="104">
        <v>19784954.244</v>
      </c>
      <c r="M23" s="104">
        <v>21195250.933</v>
      </c>
      <c r="N23" s="104">
        <v>18313505.876</v>
      </c>
      <c r="O23" s="103">
        <f t="shared" si="1"/>
        <v>226245112.89</v>
      </c>
    </row>
    <row r="24" spans="2:15" ht="15" customHeight="1">
      <c r="B24" s="19">
        <v>2012</v>
      </c>
      <c r="C24" s="105">
        <v>17440651.888</v>
      </c>
      <c r="D24" s="105">
        <v>16318345.862</v>
      </c>
      <c r="E24" s="105">
        <v>18890435.654</v>
      </c>
      <c r="F24" s="105">
        <v>18685191.414</v>
      </c>
      <c r="G24" s="105">
        <v>20262719.937</v>
      </c>
      <c r="H24" s="105">
        <v>18546973.588</v>
      </c>
      <c r="I24" s="105">
        <v>18126236.543</v>
      </c>
      <c r="J24" s="105">
        <v>19154838.116</v>
      </c>
      <c r="K24" s="105">
        <v>17442425.181</v>
      </c>
      <c r="L24" s="105">
        <v>20103932.82</v>
      </c>
      <c r="M24" s="105"/>
      <c r="N24" s="105"/>
      <c r="O24" s="106">
        <f t="shared" si="1"/>
        <v>184971751.003</v>
      </c>
    </row>
    <row r="25" spans="2:15" ht="15" customHeight="1">
      <c r="B25" s="9" t="s">
        <v>53</v>
      </c>
      <c r="O25" s="94">
        <f>SUM(O18:O24)</f>
        <v>940608955.077</v>
      </c>
    </row>
    <row r="26" ht="15" customHeight="1">
      <c r="O26" s="94"/>
    </row>
    <row r="27" spans="2:15" ht="15" customHeight="1">
      <c r="B27" s="77" t="s">
        <v>33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 ht="15" customHeight="1">
      <c r="B28" s="13" t="s">
        <v>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 ht="15" customHeight="1" thickBot="1">
      <c r="B29" s="15" t="s">
        <v>0</v>
      </c>
      <c r="C29" s="101" t="s">
        <v>1</v>
      </c>
      <c r="D29" s="101" t="s">
        <v>2</v>
      </c>
      <c r="E29" s="101" t="s">
        <v>3</v>
      </c>
      <c r="F29" s="101" t="s">
        <v>4</v>
      </c>
      <c r="G29" s="101" t="s">
        <v>5</v>
      </c>
      <c r="H29" s="101" t="s">
        <v>6</v>
      </c>
      <c r="I29" s="101" t="s">
        <v>7</v>
      </c>
      <c r="J29" s="101" t="s">
        <v>8</v>
      </c>
      <c r="K29" s="101" t="s">
        <v>9</v>
      </c>
      <c r="L29" s="101" t="s">
        <v>10</v>
      </c>
      <c r="M29" s="101" t="s">
        <v>11</v>
      </c>
      <c r="N29" s="101" t="s">
        <v>12</v>
      </c>
      <c r="O29" s="101" t="s">
        <v>13</v>
      </c>
    </row>
    <row r="30" spans="2:15" ht="15" customHeight="1" thickTop="1">
      <c r="B30" s="16">
        <v>2006</v>
      </c>
      <c r="C30" s="97">
        <f aca="true" t="shared" si="2" ref="C30:N36">C6-C18</f>
        <v>2835266.749</v>
      </c>
      <c r="D30" s="97">
        <f t="shared" si="2"/>
        <v>2802942.0130000003</v>
      </c>
      <c r="E30" s="97">
        <f t="shared" si="2"/>
        <v>3690174.4689999996</v>
      </c>
      <c r="F30" s="97">
        <f t="shared" si="2"/>
        <v>3089306.493</v>
      </c>
      <c r="G30" s="97">
        <f t="shared" si="2"/>
        <v>3017307.960999999</v>
      </c>
      <c r="H30" s="97">
        <f t="shared" si="2"/>
        <v>4098137.005000001</v>
      </c>
      <c r="I30" s="97">
        <f t="shared" si="2"/>
        <v>5659370.364000001</v>
      </c>
      <c r="J30" s="97">
        <f t="shared" si="2"/>
        <v>4554522.73</v>
      </c>
      <c r="K30" s="97">
        <f t="shared" si="2"/>
        <v>4467927.875000001</v>
      </c>
      <c r="L30" s="97">
        <f t="shared" si="2"/>
        <v>3951129.4230000004</v>
      </c>
      <c r="M30" s="97">
        <f t="shared" si="2"/>
        <v>3238682.2420000006</v>
      </c>
      <c r="N30" s="97">
        <f t="shared" si="2"/>
        <v>5051861.402</v>
      </c>
      <c r="O30" s="102">
        <f aca="true" t="shared" si="3" ref="O30:O36">SUM(C30:N30)</f>
        <v>46456628.726</v>
      </c>
    </row>
    <row r="31" spans="2:15" ht="15" customHeight="1">
      <c r="B31" s="16">
        <v>2007</v>
      </c>
      <c r="C31" s="97">
        <f t="shared" si="2"/>
        <v>2523308.7229999993</v>
      </c>
      <c r="D31" s="97">
        <f t="shared" si="2"/>
        <v>2900615.085999999</v>
      </c>
      <c r="E31" s="97">
        <f t="shared" si="2"/>
        <v>3303641.7249999996</v>
      </c>
      <c r="F31" s="97">
        <f t="shared" si="2"/>
        <v>4180707.1629999997</v>
      </c>
      <c r="G31" s="97">
        <f t="shared" si="2"/>
        <v>3853461.682</v>
      </c>
      <c r="H31" s="97">
        <f t="shared" si="2"/>
        <v>3822465.698000001</v>
      </c>
      <c r="I31" s="97">
        <f t="shared" si="2"/>
        <v>3344348.6329999994</v>
      </c>
      <c r="J31" s="97">
        <f t="shared" si="2"/>
        <v>3540771.7069999985</v>
      </c>
      <c r="K31" s="97">
        <f t="shared" si="2"/>
        <v>3474700.829</v>
      </c>
      <c r="L31" s="97">
        <f t="shared" si="2"/>
        <v>3428682.2070000004</v>
      </c>
      <c r="M31" s="97">
        <f t="shared" si="2"/>
        <v>2020593.3200000003</v>
      </c>
      <c r="N31" s="97">
        <f t="shared" si="2"/>
        <v>3638329.807</v>
      </c>
      <c r="O31" s="103">
        <f t="shared" si="3"/>
        <v>40031626.58</v>
      </c>
    </row>
    <row r="32" spans="2:15" ht="15" customHeight="1">
      <c r="B32" s="16">
        <v>2008</v>
      </c>
      <c r="C32" s="97">
        <f t="shared" si="2"/>
        <v>-117480.761</v>
      </c>
      <c r="D32" s="97">
        <f t="shared" si="2"/>
        <v>42370.45599999989</v>
      </c>
      <c r="E32" s="97">
        <f t="shared" si="2"/>
        <v>104097.60399999993</v>
      </c>
      <c r="F32" s="97">
        <f t="shared" si="2"/>
        <v>88554.10599999991</v>
      </c>
      <c r="G32" s="97">
        <f t="shared" si="2"/>
        <v>185068.72699999996</v>
      </c>
      <c r="H32" s="97">
        <f t="shared" si="2"/>
        <v>100116.39599999995</v>
      </c>
      <c r="I32" s="97">
        <f t="shared" si="2"/>
        <v>92252.451</v>
      </c>
      <c r="J32" s="97">
        <f t="shared" si="2"/>
        <v>-7558.119000000064</v>
      </c>
      <c r="K32" s="97">
        <f t="shared" si="2"/>
        <v>-34191.552999999956</v>
      </c>
      <c r="L32" s="97">
        <f t="shared" si="2"/>
        <v>2378.25</v>
      </c>
      <c r="M32" s="97">
        <f t="shared" si="2"/>
        <v>-111588.29200000002</v>
      </c>
      <c r="N32" s="97">
        <f t="shared" si="2"/>
        <v>46348.948999999964</v>
      </c>
      <c r="O32" s="103">
        <f t="shared" si="3"/>
        <v>390368.21399999957</v>
      </c>
    </row>
    <row r="33" spans="2:15" ht="15" customHeight="1">
      <c r="B33" s="16">
        <v>2009</v>
      </c>
      <c r="C33" s="97">
        <f t="shared" si="2"/>
        <v>-529722.3530000001</v>
      </c>
      <c r="D33" s="97">
        <f t="shared" si="2"/>
        <v>1760735.404</v>
      </c>
      <c r="E33" s="97">
        <f t="shared" si="2"/>
        <v>1756178.0139999986</v>
      </c>
      <c r="F33" s="97">
        <f t="shared" si="2"/>
        <v>3692068.2690000013</v>
      </c>
      <c r="G33" s="97">
        <f t="shared" si="2"/>
        <v>2623079.865</v>
      </c>
      <c r="H33" s="97">
        <f t="shared" si="2"/>
        <v>4602896.984000001</v>
      </c>
      <c r="I33" s="97">
        <f t="shared" si="2"/>
        <v>2910526.0539999995</v>
      </c>
      <c r="J33" s="97">
        <f t="shared" si="2"/>
        <v>3052975.965</v>
      </c>
      <c r="K33" s="97">
        <f t="shared" si="2"/>
        <v>1308841.9289999995</v>
      </c>
      <c r="L33" s="97">
        <f t="shared" si="2"/>
        <v>1315531.0040000007</v>
      </c>
      <c r="M33" s="97">
        <f t="shared" si="2"/>
        <v>610431.0320000015</v>
      </c>
      <c r="N33" s="97">
        <f t="shared" si="2"/>
        <v>2168857.6499999985</v>
      </c>
      <c r="O33" s="103">
        <f t="shared" si="3"/>
        <v>25272399.817000005</v>
      </c>
    </row>
    <row r="34" spans="2:15" ht="15" customHeight="1">
      <c r="B34" s="16">
        <v>2010</v>
      </c>
      <c r="C34" s="104">
        <f t="shared" si="2"/>
        <v>-180665.60199999996</v>
      </c>
      <c r="D34" s="97">
        <f t="shared" si="2"/>
        <v>389169.51600000076</v>
      </c>
      <c r="E34" s="97">
        <f t="shared" si="2"/>
        <v>672184.3959999997</v>
      </c>
      <c r="F34" s="97">
        <f t="shared" si="2"/>
        <v>1282255.7459999993</v>
      </c>
      <c r="G34" s="97">
        <f t="shared" si="2"/>
        <v>3450342.1800000016</v>
      </c>
      <c r="H34" s="97">
        <f t="shared" si="2"/>
        <v>2266680.1950000003</v>
      </c>
      <c r="I34" s="97">
        <f t="shared" si="2"/>
        <v>1343640.5289999992</v>
      </c>
      <c r="J34" s="97">
        <f t="shared" si="2"/>
        <v>2391341.5620000027</v>
      </c>
      <c r="K34" s="97">
        <f t="shared" si="2"/>
        <v>1077516.7780000009</v>
      </c>
      <c r="L34" s="97">
        <f t="shared" si="2"/>
        <v>1826426.970999999</v>
      </c>
      <c r="M34" s="97">
        <f t="shared" si="2"/>
        <v>291486.9059999995</v>
      </c>
      <c r="N34" s="97">
        <f t="shared" si="2"/>
        <v>5344168.872000001</v>
      </c>
      <c r="O34" s="103">
        <f t="shared" si="3"/>
        <v>20154548.049000002</v>
      </c>
    </row>
    <row r="35" spans="2:15" ht="15" customHeight="1">
      <c r="B35" s="18">
        <v>2011</v>
      </c>
      <c r="C35" s="104">
        <f t="shared" si="2"/>
        <v>397657.8289999999</v>
      </c>
      <c r="D35" s="104">
        <f t="shared" si="2"/>
        <v>1194278.5359999985</v>
      </c>
      <c r="E35" s="104">
        <f t="shared" si="2"/>
        <v>1551611.2939999998</v>
      </c>
      <c r="F35" s="104">
        <f t="shared" si="2"/>
        <v>1861180.3049999997</v>
      </c>
      <c r="G35" s="104">
        <f t="shared" si="2"/>
        <v>3524093.7749999985</v>
      </c>
      <c r="H35" s="104">
        <f t="shared" si="2"/>
        <v>4429943.359000001</v>
      </c>
      <c r="I35" s="104">
        <f t="shared" si="2"/>
        <v>3138455.7420000024</v>
      </c>
      <c r="J35" s="104">
        <f t="shared" si="2"/>
        <v>3878101.335000001</v>
      </c>
      <c r="K35" s="104">
        <f t="shared" si="2"/>
        <v>3072231.098000001</v>
      </c>
      <c r="L35" s="104">
        <f t="shared" si="2"/>
        <v>2354998.6750000007</v>
      </c>
      <c r="M35" s="104">
        <f t="shared" si="2"/>
        <v>578211.8590000011</v>
      </c>
      <c r="N35" s="104">
        <f t="shared" si="2"/>
        <v>3813698.0710000023</v>
      </c>
      <c r="O35" s="103">
        <f t="shared" si="3"/>
        <v>29794461.878000006</v>
      </c>
    </row>
    <row r="36" spans="2:15" ht="15" customHeight="1">
      <c r="B36" s="19">
        <v>2012</v>
      </c>
      <c r="C36" s="105">
        <f>C12-C24</f>
        <v>-1299426.8880000003</v>
      </c>
      <c r="D36" s="105">
        <f>D12-D24</f>
        <v>1709446.1380000003</v>
      </c>
      <c r="E36" s="105">
        <f>E12-E24</f>
        <v>2020296.3460000008</v>
      </c>
      <c r="F36" s="105">
        <f>F12-F24</f>
        <v>881106.5859999992</v>
      </c>
      <c r="G36" s="105">
        <f t="shared" si="2"/>
        <v>2952086.914000001</v>
      </c>
      <c r="H36" s="105">
        <f t="shared" si="2"/>
        <v>805860.9059999995</v>
      </c>
      <c r="I36" s="105">
        <f t="shared" si="2"/>
        <v>2877000.7929999977</v>
      </c>
      <c r="J36" s="105">
        <f t="shared" si="2"/>
        <v>3226073.092</v>
      </c>
      <c r="K36" s="105">
        <f t="shared" si="2"/>
        <v>2555957.7229999974</v>
      </c>
      <c r="L36" s="105">
        <f t="shared" si="2"/>
        <v>1659435.1169999987</v>
      </c>
      <c r="M36" s="105"/>
      <c r="N36" s="105"/>
      <c r="O36" s="106">
        <f t="shared" si="3"/>
        <v>17387836.726999994</v>
      </c>
    </row>
    <row r="37" spans="2:15" ht="15" customHeight="1">
      <c r="B37" s="9" t="s">
        <v>53</v>
      </c>
      <c r="O37" s="94">
        <f>SUM(O30:O36)</f>
        <v>179487869.991</v>
      </c>
    </row>
    <row r="38" spans="2:3" ht="15" customHeight="1">
      <c r="B38" s="45" t="s">
        <v>54</v>
      </c>
      <c r="C38" s="97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11" customWidth="1"/>
    <col min="15" max="15" width="13.57421875" style="11" bestFit="1" customWidth="1"/>
    <col min="16" max="16" width="8.42187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5" s="6" customFormat="1" ht="15" customHeight="1">
      <c r="B1" s="112" t="s">
        <v>18</v>
      </c>
      <c r="C1" s="112"/>
      <c r="D1" s="112"/>
      <c r="E1" s="5"/>
      <c r="F1" s="5"/>
      <c r="I1" s="7"/>
      <c r="J1" s="7"/>
      <c r="O1" s="8"/>
    </row>
    <row r="2" spans="3:17" ht="1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Q2" s="109" t="s">
        <v>36</v>
      </c>
    </row>
    <row r="3" spans="2:17" ht="15" customHeight="1">
      <c r="B3" s="55" t="s">
        <v>41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Q3" s="110"/>
    </row>
    <row r="4" spans="2:17" ht="15" customHeight="1">
      <c r="B4" s="57" t="s">
        <v>52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11"/>
    </row>
    <row r="5" spans="2:15" ht="15" customHeight="1" thickBot="1"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</row>
    <row r="6" spans="2:15" ht="15" customHeight="1" thickTop="1">
      <c r="B6" s="61">
        <v>2006</v>
      </c>
      <c r="C6" s="62">
        <v>1228.073</v>
      </c>
      <c r="D6" s="62">
        <v>937.094</v>
      </c>
      <c r="E6" s="62">
        <v>1200.964</v>
      </c>
      <c r="F6" s="62">
        <v>1014.765</v>
      </c>
      <c r="G6" s="62">
        <v>585.305</v>
      </c>
      <c r="H6" s="62">
        <v>785.016</v>
      </c>
      <c r="I6" s="62">
        <v>1288.593</v>
      </c>
      <c r="J6" s="62">
        <v>1354.879</v>
      </c>
      <c r="K6" s="62">
        <v>755.734</v>
      </c>
      <c r="L6" s="62">
        <v>2359.56</v>
      </c>
      <c r="M6" s="62">
        <v>1708.882</v>
      </c>
      <c r="N6" s="62">
        <v>1028.773</v>
      </c>
      <c r="O6" s="63">
        <f>SUM(C6:N6)</f>
        <v>14247.637999999999</v>
      </c>
    </row>
    <row r="7" spans="2:15" ht="15" customHeight="1">
      <c r="B7" s="61">
        <v>2007</v>
      </c>
      <c r="C7" s="62">
        <v>1387.748</v>
      </c>
      <c r="D7" s="62">
        <v>831.675</v>
      </c>
      <c r="E7" s="62">
        <v>1371.915</v>
      </c>
      <c r="F7" s="62">
        <v>1512.331</v>
      </c>
      <c r="G7" s="62">
        <v>1714.731</v>
      </c>
      <c r="H7" s="62">
        <v>1561.404</v>
      </c>
      <c r="I7" s="62">
        <v>1000.505</v>
      </c>
      <c r="J7" s="62">
        <v>1873.579</v>
      </c>
      <c r="K7" s="62">
        <v>998.187</v>
      </c>
      <c r="L7" s="62">
        <v>2014.425</v>
      </c>
      <c r="M7" s="62">
        <v>2205.846</v>
      </c>
      <c r="N7" s="62">
        <v>1646.562</v>
      </c>
      <c r="O7" s="64">
        <f aca="true" t="shared" si="0" ref="O7:O12">SUM(C7:N7)</f>
        <v>18118.907999999996</v>
      </c>
    </row>
    <row r="8" spans="2:15" ht="15" customHeight="1">
      <c r="B8" s="65">
        <v>2008</v>
      </c>
      <c r="C8" s="66">
        <v>1097.589</v>
      </c>
      <c r="D8" s="66">
        <v>923.656</v>
      </c>
      <c r="E8" s="66">
        <v>815.729</v>
      </c>
      <c r="F8" s="66">
        <v>946.71</v>
      </c>
      <c r="G8" s="66">
        <v>1124.631</v>
      </c>
      <c r="H8" s="66">
        <v>1279.368</v>
      </c>
      <c r="I8" s="66">
        <v>1289.869</v>
      </c>
      <c r="J8" s="66">
        <v>1251.698</v>
      </c>
      <c r="K8" s="66">
        <v>2339.892</v>
      </c>
      <c r="L8" s="66">
        <v>2051.117</v>
      </c>
      <c r="M8" s="66">
        <v>661.089</v>
      </c>
      <c r="N8" s="66">
        <v>779.013</v>
      </c>
      <c r="O8" s="64">
        <f t="shared" si="0"/>
        <v>14560.361</v>
      </c>
    </row>
    <row r="9" spans="2:15" ht="15" customHeight="1">
      <c r="B9" s="65">
        <v>2009</v>
      </c>
      <c r="C9" s="66">
        <v>950.787</v>
      </c>
      <c r="D9" s="66">
        <v>1432.18</v>
      </c>
      <c r="E9" s="66">
        <v>865.43</v>
      </c>
      <c r="F9" s="66">
        <v>1126.57</v>
      </c>
      <c r="G9" s="66">
        <v>1086.006</v>
      </c>
      <c r="H9" s="66">
        <v>812.05</v>
      </c>
      <c r="I9" s="66">
        <v>1258.715</v>
      </c>
      <c r="J9" s="66">
        <v>1090.978</v>
      </c>
      <c r="K9" s="66">
        <v>1595.853</v>
      </c>
      <c r="L9" s="66">
        <v>1608.401</v>
      </c>
      <c r="M9" s="66">
        <v>1807.944</v>
      </c>
      <c r="N9" s="66">
        <v>950.059</v>
      </c>
      <c r="O9" s="64">
        <f t="shared" si="0"/>
        <v>14584.972999999998</v>
      </c>
    </row>
    <row r="10" spans="2:15" ht="15" customHeight="1">
      <c r="B10" s="65">
        <v>2010</v>
      </c>
      <c r="C10" s="66">
        <v>1353.62</v>
      </c>
      <c r="D10" s="66">
        <v>963.675</v>
      </c>
      <c r="E10" s="66">
        <v>1307.667</v>
      </c>
      <c r="F10" s="66">
        <v>1303.178</v>
      </c>
      <c r="G10" s="66">
        <v>1354.856</v>
      </c>
      <c r="H10" s="66">
        <v>1467.19</v>
      </c>
      <c r="I10" s="66">
        <v>1405.726</v>
      </c>
      <c r="J10" s="66">
        <v>1466.881</v>
      </c>
      <c r="K10" s="66">
        <v>1298.976</v>
      </c>
      <c r="L10" s="66">
        <v>925.097</v>
      </c>
      <c r="M10" s="66">
        <v>1097.088</v>
      </c>
      <c r="N10" s="66">
        <v>1907.932</v>
      </c>
      <c r="O10" s="64">
        <f t="shared" si="0"/>
        <v>15851.886</v>
      </c>
    </row>
    <row r="11" spans="2:15" ht="15" customHeight="1">
      <c r="B11" s="65">
        <v>2011</v>
      </c>
      <c r="C11" s="66">
        <v>1282.82</v>
      </c>
      <c r="D11" s="66">
        <v>1305.855</v>
      </c>
      <c r="E11" s="66">
        <v>1590.528</v>
      </c>
      <c r="F11" s="66">
        <v>1215.775</v>
      </c>
      <c r="G11" s="66">
        <v>1440.718</v>
      </c>
      <c r="H11" s="66">
        <v>2145.028</v>
      </c>
      <c r="I11" s="66">
        <v>1397.149</v>
      </c>
      <c r="J11" s="66">
        <v>1398.68</v>
      </c>
      <c r="K11" s="66">
        <v>1186.122</v>
      </c>
      <c r="L11" s="66">
        <v>1825.964</v>
      </c>
      <c r="M11" s="66">
        <v>1448.509</v>
      </c>
      <c r="N11" s="66">
        <v>2476.679</v>
      </c>
      <c r="O11" s="64">
        <f t="shared" si="0"/>
        <v>18713.826999999997</v>
      </c>
    </row>
    <row r="12" spans="2:15" ht="15" customHeight="1">
      <c r="B12" s="67">
        <v>2012</v>
      </c>
      <c r="C12" s="68">
        <v>2712</v>
      </c>
      <c r="D12" s="68">
        <v>1856</v>
      </c>
      <c r="E12" s="68">
        <v>1896</v>
      </c>
      <c r="F12" s="68">
        <v>2053</v>
      </c>
      <c r="G12" s="68">
        <v>1822.321</v>
      </c>
      <c r="H12" s="68">
        <v>3213.965</v>
      </c>
      <c r="I12" s="68">
        <v>1852.424</v>
      </c>
      <c r="J12" s="68">
        <v>1588.385</v>
      </c>
      <c r="K12" s="68">
        <v>3104.211</v>
      </c>
      <c r="L12" s="68">
        <v>1255.152</v>
      </c>
      <c r="M12" s="68"/>
      <c r="N12" s="68"/>
      <c r="O12" s="69">
        <f t="shared" si="0"/>
        <v>21353.458</v>
      </c>
    </row>
    <row r="13" spans="2:15" ht="15" customHeight="1">
      <c r="B13" s="70" t="s">
        <v>53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2">
        <f>SUM(O6:O12)</f>
        <v>117431.05099999999</v>
      </c>
    </row>
    <row r="15" ht="15" customHeight="1">
      <c r="B15" s="22" t="s">
        <v>54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0"/>
  <sheetViews>
    <sheetView showGridLines="0" zoomScaleSheetLayoutView="100" zoomScalePageLayoutView="0" workbookViewId="0" topLeftCell="A1">
      <selection activeCell="C4" sqref="C4:D4"/>
    </sheetView>
  </sheetViews>
  <sheetFormatPr defaultColWidth="14.8515625" defaultRowHeight="15" customHeight="1"/>
  <cols>
    <col min="1" max="1" width="3.7109375" style="9" customWidth="1"/>
    <col min="2" max="2" width="60.421875" style="23" customWidth="1"/>
    <col min="3" max="4" width="14.7109375" style="23" customWidth="1"/>
    <col min="5" max="7" width="10.28125" style="11" customWidth="1"/>
    <col min="8" max="8" width="14.7109375" style="11" customWidth="1"/>
    <col min="9" max="9" width="10.28125" style="11" customWidth="1"/>
    <col min="10" max="10" width="14.7109375" style="11" customWidth="1"/>
    <col min="11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5:15" ht="15" customHeight="1">
      <c r="E1" s="24"/>
      <c r="F1" s="24"/>
      <c r="G1" s="24"/>
      <c r="H1" s="24"/>
      <c r="I1" s="12"/>
      <c r="J1" s="24"/>
      <c r="K1" s="24"/>
      <c r="L1" s="24"/>
      <c r="M1" s="12"/>
      <c r="N1" s="12"/>
      <c r="O1" s="12"/>
    </row>
    <row r="2" spans="2:15" ht="15" customHeight="1">
      <c r="B2" s="113" t="s">
        <v>48</v>
      </c>
      <c r="C2" s="113"/>
      <c r="D2" s="113"/>
      <c r="E2" s="25"/>
      <c r="F2" s="25"/>
      <c r="G2" s="25"/>
      <c r="H2" s="26"/>
      <c r="I2" s="25"/>
      <c r="J2" s="109" t="s">
        <v>36</v>
      </c>
      <c r="K2" s="25"/>
      <c r="L2" s="25"/>
      <c r="M2" s="25"/>
      <c r="N2" s="25"/>
      <c r="O2" s="25"/>
    </row>
    <row r="3" spans="2:15" ht="15" customHeight="1" thickBot="1">
      <c r="B3" s="114" t="s">
        <v>57</v>
      </c>
      <c r="C3" s="114"/>
      <c r="D3" s="114"/>
      <c r="E3" s="24"/>
      <c r="F3" s="24"/>
      <c r="G3" s="24"/>
      <c r="H3" s="26"/>
      <c r="I3" s="12"/>
      <c r="J3" s="110"/>
      <c r="K3" s="24"/>
      <c r="L3" s="14"/>
      <c r="M3" s="14"/>
      <c r="N3" s="14"/>
      <c r="O3" s="14"/>
    </row>
    <row r="4" spans="2:15" ht="15" customHeight="1" thickBot="1" thickTop="1">
      <c r="B4" s="115" t="s">
        <v>19</v>
      </c>
      <c r="C4" s="117">
        <v>41183</v>
      </c>
      <c r="D4" s="117"/>
      <c r="E4" s="12"/>
      <c r="F4" s="12"/>
      <c r="G4" s="12"/>
      <c r="H4" s="26"/>
      <c r="I4" s="12"/>
      <c r="J4" s="111"/>
      <c r="K4" s="12"/>
      <c r="L4" s="12"/>
      <c r="M4" s="12"/>
      <c r="N4" s="12"/>
      <c r="O4" s="12"/>
    </row>
    <row r="5" spans="2:15" ht="15" customHeight="1" thickBot="1" thickTop="1">
      <c r="B5" s="116"/>
      <c r="C5" s="76" t="s">
        <v>20</v>
      </c>
      <c r="D5" s="76" t="s">
        <v>21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5" customHeight="1" thickTop="1">
      <c r="B6" s="27" t="s">
        <v>63</v>
      </c>
      <c r="C6" s="17">
        <v>382633</v>
      </c>
      <c r="D6" s="17">
        <v>429499</v>
      </c>
      <c r="E6" s="28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ht="15" customHeight="1">
      <c r="B7" s="27" t="s">
        <v>73</v>
      </c>
      <c r="C7" s="17">
        <v>224016</v>
      </c>
      <c r="D7" s="17">
        <v>78090</v>
      </c>
      <c r="E7" s="28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5" customHeight="1">
      <c r="B8" s="27" t="s">
        <v>43</v>
      </c>
      <c r="C8" s="17">
        <v>179047</v>
      </c>
      <c r="D8" s="17">
        <v>344600</v>
      </c>
      <c r="E8" s="28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5" customHeight="1">
      <c r="B9" s="27" t="s">
        <v>64</v>
      </c>
      <c r="C9" s="17">
        <v>178772</v>
      </c>
      <c r="D9" s="17">
        <v>110000</v>
      </c>
      <c r="E9" s="28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 ht="15" customHeight="1">
      <c r="B10" s="27" t="s">
        <v>65</v>
      </c>
      <c r="C10" s="17">
        <v>138500</v>
      </c>
      <c r="D10" s="17">
        <v>10375</v>
      </c>
      <c r="E10" s="28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 ht="15" customHeight="1">
      <c r="B11" s="27" t="s">
        <v>74</v>
      </c>
      <c r="C11" s="17">
        <v>80295</v>
      </c>
      <c r="D11" s="17">
        <v>22721</v>
      </c>
      <c r="E11" s="28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5" ht="15" customHeight="1">
      <c r="B12" s="27" t="s">
        <v>44</v>
      </c>
      <c r="C12" s="17">
        <v>15882</v>
      </c>
      <c r="D12" s="17">
        <v>11220</v>
      </c>
      <c r="E12" s="27"/>
    </row>
    <row r="13" spans="2:5" ht="15" customHeight="1">
      <c r="B13" s="27" t="s">
        <v>77</v>
      </c>
      <c r="C13" s="17">
        <v>15258</v>
      </c>
      <c r="D13" s="17">
        <v>3734</v>
      </c>
      <c r="E13" s="27"/>
    </row>
    <row r="14" spans="2:5" ht="15" customHeight="1">
      <c r="B14" s="27" t="s">
        <v>70</v>
      </c>
      <c r="C14" s="17">
        <v>10711</v>
      </c>
      <c r="D14" s="17">
        <v>516</v>
      </c>
      <c r="E14" s="27"/>
    </row>
    <row r="15" spans="2:5" ht="15" customHeight="1" thickBot="1">
      <c r="B15" s="29" t="s">
        <v>78</v>
      </c>
      <c r="C15" s="30">
        <v>7488</v>
      </c>
      <c r="D15" s="30">
        <v>1502</v>
      </c>
      <c r="E15" s="27"/>
    </row>
    <row r="16" spans="2:4" ht="15" customHeight="1" thickBot="1" thickTop="1">
      <c r="B16" s="50" t="s">
        <v>42</v>
      </c>
      <c r="C16" s="51">
        <f>SUM(C6:C15)</f>
        <v>1232602</v>
      </c>
      <c r="D16" s="53">
        <f>SUM(D6:D15)</f>
        <v>1012257</v>
      </c>
    </row>
    <row r="17" spans="2:4" ht="15" customHeight="1" thickBot="1" thickTop="1">
      <c r="B17" s="52" t="s">
        <v>22</v>
      </c>
      <c r="C17" s="53">
        <v>22550</v>
      </c>
      <c r="D17" s="53">
        <v>25354</v>
      </c>
    </row>
    <row r="18" spans="2:4" ht="15" customHeight="1" thickBot="1" thickTop="1">
      <c r="B18" s="50" t="s">
        <v>23</v>
      </c>
      <c r="C18" s="51">
        <f>SUM(C16:C17)</f>
        <v>1255152</v>
      </c>
      <c r="D18" s="51">
        <f>SUM(D16:D17)</f>
        <v>1037611</v>
      </c>
    </row>
    <row r="19" ht="15" customHeight="1" thickTop="1"/>
    <row r="20" ht="15" customHeight="1">
      <c r="B20" s="22" t="s">
        <v>54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C4" sqref="C4:D4"/>
    </sheetView>
  </sheetViews>
  <sheetFormatPr defaultColWidth="14.8515625" defaultRowHeight="15" customHeight="1"/>
  <cols>
    <col min="1" max="1" width="3.7109375" style="9" customWidth="1"/>
    <col min="2" max="2" width="33.8515625" style="23" customWidth="1"/>
    <col min="3" max="3" width="18.140625" style="23" customWidth="1"/>
    <col min="4" max="4" width="15.421875" style="23" customWidth="1"/>
    <col min="5" max="5" width="15.140625" style="35" bestFit="1" customWidth="1"/>
    <col min="6" max="6" width="13.7109375" style="34" customWidth="1"/>
    <col min="7" max="9" width="10.28125" style="11" customWidth="1"/>
    <col min="10" max="10" width="14.7109375" style="11" customWidth="1"/>
    <col min="11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5:15" ht="15" customHeight="1">
      <c r="E1" s="31"/>
      <c r="F1" s="23"/>
      <c r="G1" s="24"/>
      <c r="H1" s="24"/>
      <c r="I1" s="24"/>
      <c r="J1" s="24"/>
      <c r="K1" s="24"/>
      <c r="L1" s="24"/>
      <c r="M1" s="24"/>
      <c r="N1" s="24"/>
      <c r="O1" s="24"/>
    </row>
    <row r="2" spans="2:15" ht="15" customHeight="1">
      <c r="B2" s="113" t="s">
        <v>47</v>
      </c>
      <c r="C2" s="113"/>
      <c r="D2" s="113"/>
      <c r="E2" s="31"/>
      <c r="F2" s="23"/>
      <c r="G2" s="24"/>
      <c r="H2" s="24"/>
      <c r="I2" s="24"/>
      <c r="J2" s="109" t="s">
        <v>36</v>
      </c>
      <c r="K2" s="24"/>
      <c r="L2" s="24"/>
      <c r="M2" s="24"/>
      <c r="N2" s="24"/>
      <c r="O2" s="24"/>
    </row>
    <row r="3" spans="2:15" ht="15" customHeight="1" thickBot="1">
      <c r="B3" s="114" t="s">
        <v>57</v>
      </c>
      <c r="C3" s="114"/>
      <c r="D3" s="114"/>
      <c r="E3" s="32"/>
      <c r="F3" s="23"/>
      <c r="G3" s="24"/>
      <c r="H3" s="24"/>
      <c r="I3" s="24"/>
      <c r="J3" s="110"/>
      <c r="K3" s="24"/>
      <c r="L3" s="24"/>
      <c r="M3" s="24"/>
      <c r="N3" s="24"/>
      <c r="O3" s="24"/>
    </row>
    <row r="4" spans="2:10" ht="15" customHeight="1" thickBot="1" thickTop="1">
      <c r="B4" s="115" t="s">
        <v>25</v>
      </c>
      <c r="C4" s="117">
        <v>41183</v>
      </c>
      <c r="D4" s="117"/>
      <c r="E4" s="33"/>
      <c r="J4" s="111"/>
    </row>
    <row r="5" spans="2:10" ht="15" customHeight="1" thickBot="1" thickTop="1">
      <c r="B5" s="116"/>
      <c r="C5" s="76" t="s">
        <v>20</v>
      </c>
      <c r="D5" s="76" t="s">
        <v>21</v>
      </c>
      <c r="J5" s="12"/>
    </row>
    <row r="6" spans="2:10" ht="15" customHeight="1" thickTop="1">
      <c r="B6" s="36" t="s">
        <v>37</v>
      </c>
      <c r="C6" s="17">
        <v>346217</v>
      </c>
      <c r="D6" s="17">
        <v>455600</v>
      </c>
      <c r="J6" s="24"/>
    </row>
    <row r="7" spans="2:10" ht="15" customHeight="1">
      <c r="B7" s="36" t="s">
        <v>60</v>
      </c>
      <c r="C7" s="17">
        <v>234727</v>
      </c>
      <c r="D7" s="17">
        <v>78606</v>
      </c>
      <c r="J7" s="24"/>
    </row>
    <row r="8" spans="2:10" ht="15" customHeight="1">
      <c r="B8" s="36" t="s">
        <v>45</v>
      </c>
      <c r="C8" s="17">
        <v>230866</v>
      </c>
      <c r="D8" s="17">
        <v>170370</v>
      </c>
      <c r="J8" s="24"/>
    </row>
    <row r="9" spans="2:10" ht="15" customHeight="1">
      <c r="B9" s="36" t="s">
        <v>56</v>
      </c>
      <c r="C9" s="17">
        <v>136330</v>
      </c>
      <c r="D9" s="17">
        <v>89000</v>
      </c>
      <c r="J9" s="24"/>
    </row>
    <row r="10" spans="2:10" ht="15" customHeight="1">
      <c r="B10" s="36" t="s">
        <v>58</v>
      </c>
      <c r="C10" s="17">
        <v>126512</v>
      </c>
      <c r="D10" s="17">
        <v>115173</v>
      </c>
      <c r="J10" s="24"/>
    </row>
    <row r="11" spans="2:10" ht="15" customHeight="1">
      <c r="B11" s="36" t="s">
        <v>80</v>
      </c>
      <c r="C11" s="17">
        <v>81852</v>
      </c>
      <c r="D11" s="17">
        <v>51001</v>
      </c>
      <c r="J11" s="24"/>
    </row>
    <row r="12" spans="2:10" ht="15" customHeight="1">
      <c r="B12" s="36" t="s">
        <v>68</v>
      </c>
      <c r="C12" s="17">
        <v>63832</v>
      </c>
      <c r="D12" s="17">
        <v>67900</v>
      </c>
      <c r="J12" s="24"/>
    </row>
    <row r="13" spans="2:10" ht="15.75">
      <c r="B13" s="36" t="s">
        <v>81</v>
      </c>
      <c r="C13" s="17">
        <v>19558</v>
      </c>
      <c r="D13" s="17">
        <v>6227</v>
      </c>
      <c r="J13" s="24"/>
    </row>
    <row r="14" spans="2:10" ht="16.5" thickBot="1">
      <c r="B14" s="37" t="s">
        <v>46</v>
      </c>
      <c r="C14" s="30">
        <v>15258</v>
      </c>
      <c r="D14" s="30">
        <v>3734</v>
      </c>
      <c r="J14" s="24"/>
    </row>
    <row r="15" spans="2:10" ht="15" customHeight="1" thickBot="1" thickTop="1">
      <c r="B15" s="38" t="s">
        <v>79</v>
      </c>
      <c r="C15" s="51">
        <f>SUM(C6:C14)</f>
        <v>1255152</v>
      </c>
      <c r="D15" s="51">
        <f>SUM(D6:D14)</f>
        <v>1037611</v>
      </c>
      <c r="J15" s="24"/>
    </row>
    <row r="16" spans="2:10" ht="15" customHeight="1" thickBot="1" thickTop="1">
      <c r="B16" s="38" t="s">
        <v>24</v>
      </c>
      <c r="C16" s="51">
        <f>Produtos_Exp!C18-Países_Exp!C15</f>
        <v>0</v>
      </c>
      <c r="D16" s="51">
        <f>Produtos_Exp!D18-Países_Exp!D15</f>
        <v>0</v>
      </c>
      <c r="J16" s="24"/>
    </row>
    <row r="17" spans="2:10" ht="15" customHeight="1" thickBot="1" thickTop="1">
      <c r="B17" s="39" t="s">
        <v>23</v>
      </c>
      <c r="C17" s="53">
        <f>SUM(C15:C16)</f>
        <v>1255152</v>
      </c>
      <c r="D17" s="53">
        <f>SUM(D15:D16)</f>
        <v>1037611</v>
      </c>
      <c r="J17" s="24"/>
    </row>
    <row r="18" spans="2:10" ht="15" customHeight="1" thickTop="1">
      <c r="B18" s="40"/>
      <c r="C18" s="24"/>
      <c r="D18" s="24"/>
      <c r="E18" s="24"/>
      <c r="F18" s="24"/>
      <c r="G18" s="24"/>
      <c r="H18" s="24"/>
      <c r="J18" s="24"/>
    </row>
    <row r="19" spans="2:10" ht="15" customHeight="1">
      <c r="B19" s="22" t="s">
        <v>54</v>
      </c>
      <c r="C19" s="42"/>
      <c r="D19" s="42"/>
      <c r="J19" s="24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A9" sqref="A9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11" customWidth="1"/>
    <col min="15" max="15" width="12.57421875" style="11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7" s="12" customFormat="1" ht="15" customHeight="1">
      <c r="B1" s="43" t="s">
        <v>18</v>
      </c>
      <c r="C1" s="44"/>
      <c r="D1" s="5"/>
      <c r="E1" s="5"/>
      <c r="F1" s="5"/>
      <c r="G1" s="6"/>
      <c r="H1" s="6"/>
      <c r="I1" s="7"/>
      <c r="J1" s="7"/>
      <c r="K1" s="6"/>
      <c r="L1" s="6"/>
      <c r="M1" s="6"/>
      <c r="N1" s="6"/>
      <c r="O1" s="8"/>
      <c r="Q1" s="24"/>
    </row>
    <row r="2" spans="2:17" s="12" customFormat="1" ht="15" customHeight="1"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109" t="s">
        <v>36</v>
      </c>
    </row>
    <row r="3" spans="2:17" s="12" customFormat="1" ht="15" customHeight="1">
      <c r="B3" s="55" t="s">
        <v>49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Q3" s="110"/>
    </row>
    <row r="4" spans="2:17" s="12" customFormat="1" ht="15" customHeight="1">
      <c r="B4" s="57" t="s">
        <v>52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11"/>
    </row>
    <row r="5" spans="2:15" ht="15" customHeight="1" thickBot="1"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</row>
    <row r="6" spans="2:15" ht="15" customHeight="1" thickTop="1">
      <c r="B6" s="61">
        <v>2006</v>
      </c>
      <c r="C6" s="62">
        <v>1054.745</v>
      </c>
      <c r="D6" s="62">
        <v>777.712</v>
      </c>
      <c r="E6" s="62">
        <v>945.174</v>
      </c>
      <c r="F6" s="62">
        <v>948.621</v>
      </c>
      <c r="G6" s="62">
        <v>597.083</v>
      </c>
      <c r="H6" s="62">
        <v>1417.119</v>
      </c>
      <c r="I6" s="62">
        <v>980.771</v>
      </c>
      <c r="J6" s="62">
        <v>959.008</v>
      </c>
      <c r="K6" s="62">
        <v>1270.453</v>
      </c>
      <c r="L6" s="62">
        <v>924.573</v>
      </c>
      <c r="M6" s="62">
        <v>1194.702</v>
      </c>
      <c r="N6" s="62">
        <v>1324.89</v>
      </c>
      <c r="O6" s="63">
        <f aca="true" t="shared" si="0" ref="O6:O12">SUM(C6:N6)</f>
        <v>12394.850999999999</v>
      </c>
    </row>
    <row r="7" spans="2:15" ht="15" customHeight="1">
      <c r="B7" s="61">
        <v>2007</v>
      </c>
      <c r="C7" s="62">
        <v>1454.157</v>
      </c>
      <c r="D7" s="62">
        <v>1101.668</v>
      </c>
      <c r="E7" s="62">
        <v>1234.204</v>
      </c>
      <c r="F7" s="62">
        <v>1306.527</v>
      </c>
      <c r="G7" s="62">
        <v>2259.655</v>
      </c>
      <c r="H7" s="62">
        <v>1512.162</v>
      </c>
      <c r="I7" s="62">
        <v>991.767</v>
      </c>
      <c r="J7" s="62">
        <v>2063.154</v>
      </c>
      <c r="K7" s="62">
        <v>785.286</v>
      </c>
      <c r="L7" s="62">
        <v>1477.37</v>
      </c>
      <c r="M7" s="62">
        <v>1796.888</v>
      </c>
      <c r="N7" s="62">
        <v>1713.185</v>
      </c>
      <c r="O7" s="64">
        <f t="shared" si="0"/>
        <v>17696.023</v>
      </c>
    </row>
    <row r="8" spans="2:15" ht="15" customHeight="1">
      <c r="B8" s="61">
        <v>2008</v>
      </c>
      <c r="C8" s="62">
        <v>1897.345</v>
      </c>
      <c r="D8" s="62">
        <v>1778.94</v>
      </c>
      <c r="E8" s="62">
        <v>1419.69</v>
      </c>
      <c r="F8" s="62">
        <v>1642.423</v>
      </c>
      <c r="G8" s="62">
        <v>1708.122</v>
      </c>
      <c r="H8" s="62">
        <v>1780.562</v>
      </c>
      <c r="I8" s="62">
        <v>2501.01</v>
      </c>
      <c r="J8" s="62">
        <v>2290.155</v>
      </c>
      <c r="K8" s="62">
        <v>6806.37</v>
      </c>
      <c r="L8" s="62">
        <v>5775.101</v>
      </c>
      <c r="M8" s="62">
        <v>4703.502</v>
      </c>
      <c r="N8" s="62">
        <v>5203.634</v>
      </c>
      <c r="O8" s="64">
        <f t="shared" si="0"/>
        <v>37506.854</v>
      </c>
    </row>
    <row r="9" spans="2:15" ht="15" customHeight="1">
      <c r="B9" s="61">
        <v>2009</v>
      </c>
      <c r="C9" s="62">
        <v>5413.843</v>
      </c>
      <c r="D9" s="62">
        <v>3200.75</v>
      </c>
      <c r="E9" s="62">
        <v>3490.071</v>
      </c>
      <c r="F9" s="62">
        <v>2507.845</v>
      </c>
      <c r="G9" s="62">
        <v>4276.831</v>
      </c>
      <c r="H9" s="62">
        <v>2354.624</v>
      </c>
      <c r="I9" s="62">
        <v>1607.404</v>
      </c>
      <c r="J9" s="62">
        <v>2591.767</v>
      </c>
      <c r="K9" s="62">
        <v>3271.49</v>
      </c>
      <c r="L9" s="62">
        <v>2799.062</v>
      </c>
      <c r="M9" s="62">
        <v>1767.368</v>
      </c>
      <c r="N9" s="62">
        <v>5513.754</v>
      </c>
      <c r="O9" s="64">
        <f t="shared" si="0"/>
        <v>38794.809</v>
      </c>
    </row>
    <row r="10" spans="2:15" ht="15" customHeight="1">
      <c r="B10" s="61">
        <v>2010</v>
      </c>
      <c r="C10" s="62">
        <v>4471.607</v>
      </c>
      <c r="D10" s="62">
        <v>3322.402</v>
      </c>
      <c r="E10" s="62">
        <v>3139.31</v>
      </c>
      <c r="F10" s="62">
        <v>3314.976</v>
      </c>
      <c r="G10" s="62">
        <v>4145.85</v>
      </c>
      <c r="H10" s="62">
        <v>3049.493</v>
      </c>
      <c r="I10" s="62">
        <v>2616.565</v>
      </c>
      <c r="J10" s="62">
        <v>2736.103</v>
      </c>
      <c r="K10" s="62">
        <v>2093.488</v>
      </c>
      <c r="L10" s="62">
        <v>3302.328</v>
      </c>
      <c r="M10" s="62">
        <v>4744.074</v>
      </c>
      <c r="N10" s="62">
        <v>4912.128</v>
      </c>
      <c r="O10" s="64">
        <f t="shared" si="0"/>
        <v>41848.32399999999</v>
      </c>
    </row>
    <row r="11" spans="2:15" ht="15" customHeight="1">
      <c r="B11" s="65">
        <v>2011</v>
      </c>
      <c r="C11" s="66">
        <v>4644.188</v>
      </c>
      <c r="D11" s="66">
        <v>3172.14</v>
      </c>
      <c r="E11" s="66">
        <v>3139.463</v>
      </c>
      <c r="F11" s="66">
        <v>5785.614</v>
      </c>
      <c r="G11" s="66">
        <v>3800.929</v>
      </c>
      <c r="H11" s="66">
        <v>2381.351</v>
      </c>
      <c r="I11" s="66">
        <v>4309.417</v>
      </c>
      <c r="J11" s="66">
        <v>4166.517</v>
      </c>
      <c r="K11" s="66">
        <v>4449.001</v>
      </c>
      <c r="L11" s="66">
        <v>4974.055</v>
      </c>
      <c r="M11" s="66">
        <v>4773.948</v>
      </c>
      <c r="N11" s="66">
        <v>5520.982</v>
      </c>
      <c r="O11" s="64">
        <f t="shared" si="0"/>
        <v>51117.604999999996</v>
      </c>
    </row>
    <row r="12" spans="2:15" ht="15" customHeight="1">
      <c r="B12" s="67">
        <v>2012</v>
      </c>
      <c r="C12" s="68">
        <v>3620</v>
      </c>
      <c r="D12" s="68">
        <v>4312</v>
      </c>
      <c r="E12" s="68">
        <v>3388</v>
      </c>
      <c r="F12" s="68">
        <v>5151</v>
      </c>
      <c r="G12" s="68">
        <v>4312.367</v>
      </c>
      <c r="H12" s="68">
        <v>4309.374</v>
      </c>
      <c r="I12" s="68">
        <v>2335.783</v>
      </c>
      <c r="J12" s="68">
        <v>3348.239</v>
      </c>
      <c r="K12" s="68">
        <v>4667.722</v>
      </c>
      <c r="L12" s="68">
        <v>7823.702</v>
      </c>
      <c r="M12" s="68"/>
      <c r="N12" s="68"/>
      <c r="O12" s="69">
        <f t="shared" si="0"/>
        <v>43268.187</v>
      </c>
    </row>
    <row r="13" spans="2:15" ht="15" customHeight="1">
      <c r="B13" s="70" t="s">
        <v>53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>
        <f>SUM(O6:O12)</f>
        <v>242626.65300000002</v>
      </c>
    </row>
    <row r="14" spans="2:15" ht="15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O14" s="20"/>
    </row>
    <row r="15" spans="2:15" ht="15" customHeight="1">
      <c r="B15" s="22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O15" s="21"/>
    </row>
    <row r="19" ht="15" customHeight="1">
      <c r="C19" s="48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58.7109375" style="23" customWidth="1"/>
    <col min="3" max="4" width="14.7109375" style="23" customWidth="1"/>
    <col min="5" max="10" width="10.28125" style="11" customWidth="1"/>
    <col min="11" max="11" width="14.7109375" style="11" customWidth="1"/>
    <col min="12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2:12" s="12" customFormat="1" ht="15" customHeight="1">
      <c r="B1" s="23"/>
      <c r="C1" s="23"/>
      <c r="D1" s="23"/>
      <c r="E1" s="24"/>
      <c r="F1" s="24"/>
      <c r="G1" s="24"/>
      <c r="H1" s="24"/>
      <c r="K1" s="24"/>
      <c r="L1" s="24"/>
    </row>
    <row r="2" spans="2:15" s="12" customFormat="1" ht="15" customHeight="1">
      <c r="B2" s="113" t="s">
        <v>50</v>
      </c>
      <c r="C2" s="113"/>
      <c r="D2" s="113"/>
      <c r="E2" s="25"/>
      <c r="F2" s="25"/>
      <c r="G2" s="25"/>
      <c r="H2" s="25"/>
      <c r="I2" s="25"/>
      <c r="J2" s="25"/>
      <c r="K2" s="109" t="s">
        <v>36</v>
      </c>
      <c r="L2" s="25"/>
      <c r="M2" s="25"/>
      <c r="N2" s="25"/>
      <c r="O2" s="25"/>
    </row>
    <row r="3" spans="2:15" s="12" customFormat="1" ht="15" customHeight="1" thickBot="1">
      <c r="B3" s="114" t="s">
        <v>57</v>
      </c>
      <c r="C3" s="114"/>
      <c r="D3" s="114"/>
      <c r="E3" s="24"/>
      <c r="F3" s="24"/>
      <c r="G3" s="24"/>
      <c r="H3" s="24"/>
      <c r="K3" s="110"/>
      <c r="L3" s="14"/>
      <c r="M3" s="14"/>
      <c r="N3" s="14"/>
      <c r="O3" s="14"/>
    </row>
    <row r="4" spans="2:11" s="12" customFormat="1" ht="15" customHeight="1" thickBot="1" thickTop="1">
      <c r="B4" s="115" t="s">
        <v>28</v>
      </c>
      <c r="C4" s="117">
        <v>41183</v>
      </c>
      <c r="D4" s="117"/>
      <c r="K4" s="111"/>
    </row>
    <row r="5" spans="2:4" s="12" customFormat="1" ht="15" customHeight="1" thickBot="1" thickTop="1">
      <c r="B5" s="116"/>
      <c r="C5" s="76" t="s">
        <v>20</v>
      </c>
      <c r="D5" s="76" t="s">
        <v>21</v>
      </c>
    </row>
    <row r="6" spans="2:15" s="12" customFormat="1" ht="15" customHeight="1" thickTop="1">
      <c r="B6" s="27" t="s">
        <v>66</v>
      </c>
      <c r="C6" s="17">
        <v>6410918</v>
      </c>
      <c r="D6" s="17">
        <v>3082529</v>
      </c>
      <c r="E6" s="49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s="12" customFormat="1" ht="15" customHeight="1">
      <c r="B7" s="27" t="s">
        <v>71</v>
      </c>
      <c r="C7" s="17">
        <v>576459</v>
      </c>
      <c r="D7" s="17">
        <v>224000</v>
      </c>
      <c r="E7" s="27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s="12" customFormat="1" ht="15" customHeight="1">
      <c r="B8" s="27" t="s">
        <v>65</v>
      </c>
      <c r="C8" s="17">
        <v>199294</v>
      </c>
      <c r="D8" s="17">
        <v>24000</v>
      </c>
      <c r="E8" s="27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s="12" customFormat="1" ht="15" customHeight="1">
      <c r="B9" s="27" t="s">
        <v>75</v>
      </c>
      <c r="C9" s="17">
        <v>181766</v>
      </c>
      <c r="D9" s="17">
        <v>39936</v>
      </c>
      <c r="E9" s="27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 s="12" customFormat="1" ht="15" customHeight="1" thickBot="1">
      <c r="B10" s="29" t="s">
        <v>82</v>
      </c>
      <c r="C10" s="30">
        <v>124804</v>
      </c>
      <c r="D10" s="30">
        <v>36000</v>
      </c>
      <c r="E10" s="27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 ht="15" customHeight="1" thickBot="1" thickTop="1">
      <c r="B11" s="38" t="s">
        <v>61</v>
      </c>
      <c r="C11" s="51">
        <f>SUM(C6:C10)</f>
        <v>7493241</v>
      </c>
      <c r="D11" s="51">
        <f>SUM(D6:D10)</f>
        <v>3406465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15" ht="15" customHeight="1" thickBot="1" thickTop="1">
      <c r="B12" s="38" t="s">
        <v>22</v>
      </c>
      <c r="C12" s="51">
        <v>330461</v>
      </c>
      <c r="D12" s="51">
        <v>334940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2:15" ht="15" customHeight="1" thickBot="1" thickTop="1">
      <c r="B13" s="39" t="s">
        <v>27</v>
      </c>
      <c r="C13" s="53">
        <f>SUM(C11:C12)</f>
        <v>7823702</v>
      </c>
      <c r="D13" s="53">
        <f>SUM(D11:D12)</f>
        <v>3741405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5" customHeight="1" thickTop="1">
      <c r="B14" s="4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2:15" ht="15" customHeight="1">
      <c r="B15" s="22" t="s">
        <v>54</v>
      </c>
      <c r="C15" s="42"/>
      <c r="D15" s="4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1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33.8515625" style="23" customWidth="1"/>
    <col min="3" max="3" width="18.140625" style="23" customWidth="1"/>
    <col min="4" max="4" width="15.421875" style="23" customWidth="1"/>
    <col min="5" max="10" width="10.28125" style="11" customWidth="1"/>
    <col min="11" max="11" width="12.57421875" style="11" bestFit="1" customWidth="1"/>
    <col min="12" max="12" width="14.7109375" style="11" customWidth="1"/>
    <col min="13" max="19" width="14.8515625" style="11" customWidth="1"/>
    <col min="20" max="16384" width="14.8515625" style="9" customWidth="1"/>
  </cols>
  <sheetData>
    <row r="1" spans="2:12" s="12" customFormat="1" ht="15" customHeight="1">
      <c r="B1" s="23"/>
      <c r="C1" s="23"/>
      <c r="D1" s="23"/>
      <c r="E1" s="24"/>
      <c r="F1" s="24"/>
      <c r="G1" s="24"/>
      <c r="H1" s="24"/>
      <c r="L1" s="24"/>
    </row>
    <row r="2" spans="2:12" s="12" customFormat="1" ht="15" customHeight="1">
      <c r="B2" s="113" t="s">
        <v>51</v>
      </c>
      <c r="C2" s="113"/>
      <c r="D2" s="113"/>
      <c r="E2" s="25"/>
      <c r="F2" s="25"/>
      <c r="G2" s="25"/>
      <c r="H2" s="25"/>
      <c r="I2" s="25"/>
      <c r="J2" s="25"/>
      <c r="K2" s="25"/>
      <c r="L2" s="109" t="s">
        <v>36</v>
      </c>
    </row>
    <row r="3" spans="2:12" s="12" customFormat="1" ht="15" customHeight="1" thickBot="1">
      <c r="B3" s="114" t="s">
        <v>57</v>
      </c>
      <c r="C3" s="114"/>
      <c r="D3" s="114"/>
      <c r="E3" s="24"/>
      <c r="F3" s="24"/>
      <c r="G3" s="24"/>
      <c r="H3" s="14"/>
      <c r="I3" s="14"/>
      <c r="J3" s="14"/>
      <c r="K3" s="14"/>
      <c r="L3" s="110"/>
    </row>
    <row r="4" spans="2:12" s="12" customFormat="1" ht="15" customHeight="1" thickBot="1" thickTop="1">
      <c r="B4" s="115" t="s">
        <v>26</v>
      </c>
      <c r="C4" s="117">
        <v>41183</v>
      </c>
      <c r="D4" s="117"/>
      <c r="L4" s="111"/>
    </row>
    <row r="5" spans="2:4" s="12" customFormat="1" ht="15" customHeight="1" thickBot="1" thickTop="1">
      <c r="B5" s="116"/>
      <c r="C5" s="76" t="s">
        <v>20</v>
      </c>
      <c r="D5" s="76" t="s">
        <v>21</v>
      </c>
    </row>
    <row r="6" spans="2:4" s="12" customFormat="1" ht="15" customHeight="1" thickTop="1">
      <c r="B6" s="54" t="s">
        <v>46</v>
      </c>
      <c r="C6" s="17">
        <v>5324065</v>
      </c>
      <c r="D6" s="17">
        <v>2465521</v>
      </c>
    </row>
    <row r="7" spans="2:4" s="12" customFormat="1" ht="15" customHeight="1">
      <c r="B7" s="54" t="s">
        <v>37</v>
      </c>
      <c r="C7" s="17">
        <v>1465250</v>
      </c>
      <c r="D7" s="17">
        <v>829724</v>
      </c>
    </row>
    <row r="8" spans="2:4" s="12" customFormat="1" ht="15" customHeight="1">
      <c r="B8" s="54" t="s">
        <v>72</v>
      </c>
      <c r="C8" s="17">
        <v>576459</v>
      </c>
      <c r="D8" s="17">
        <v>224000</v>
      </c>
    </row>
    <row r="9" spans="2:4" s="12" customFormat="1" ht="15" customHeight="1">
      <c r="B9" s="54" t="s">
        <v>59</v>
      </c>
      <c r="C9" s="17">
        <v>262895</v>
      </c>
      <c r="D9" s="17">
        <v>149000</v>
      </c>
    </row>
    <row r="10" spans="2:4" s="12" customFormat="1" ht="15" customHeight="1" thickBot="1">
      <c r="B10" s="78" t="s">
        <v>83</v>
      </c>
      <c r="C10" s="30">
        <v>124804</v>
      </c>
      <c r="D10" s="30">
        <v>36000</v>
      </c>
    </row>
    <row r="11" spans="2:12" ht="15" customHeight="1" thickBot="1" thickTop="1">
      <c r="B11" s="38" t="s">
        <v>67</v>
      </c>
      <c r="C11" s="51">
        <f>SUM(C6:C10)</f>
        <v>7753473</v>
      </c>
      <c r="D11" s="51">
        <f>SUM(D6:D10)</f>
        <v>3704245</v>
      </c>
      <c r="E11" s="24"/>
      <c r="F11" s="24"/>
      <c r="G11" s="24"/>
      <c r="H11" s="24"/>
      <c r="I11" s="24"/>
      <c r="J11" s="24"/>
      <c r="K11" s="24"/>
      <c r="L11" s="24"/>
    </row>
    <row r="12" spans="2:12" ht="15" customHeight="1" thickBot="1" thickTop="1">
      <c r="B12" s="38" t="s">
        <v>24</v>
      </c>
      <c r="C12" s="51">
        <f>C13-C11</f>
        <v>70229</v>
      </c>
      <c r="D12" s="51">
        <f>D13-D11</f>
        <v>37160</v>
      </c>
      <c r="E12" s="24"/>
      <c r="F12" s="24"/>
      <c r="G12" s="24"/>
      <c r="H12" s="24"/>
      <c r="I12" s="24"/>
      <c r="J12" s="24"/>
      <c r="K12" s="24"/>
      <c r="L12" s="24"/>
    </row>
    <row r="13" spans="2:12" ht="15" customHeight="1" thickBot="1" thickTop="1">
      <c r="B13" s="39" t="s">
        <v>27</v>
      </c>
      <c r="C13" s="53">
        <f>Produtos_Imp!C13</f>
        <v>7823702</v>
      </c>
      <c r="D13" s="53">
        <f>Produtos_Imp!D13</f>
        <v>3741405</v>
      </c>
      <c r="E13" s="24"/>
      <c r="F13" s="24"/>
      <c r="G13" s="24"/>
      <c r="H13" s="24"/>
      <c r="I13" s="24"/>
      <c r="J13" s="24"/>
      <c r="K13" s="24"/>
      <c r="L13" s="24"/>
    </row>
    <row r="14" spans="2:12" ht="15" customHeight="1" thickTop="1">
      <c r="B14" s="40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5" customHeight="1">
      <c r="B15" s="22" t="s">
        <v>54</v>
      </c>
      <c r="C15" s="42"/>
      <c r="D15" s="42"/>
      <c r="E15" s="24"/>
      <c r="F15" s="24"/>
      <c r="G15" s="24"/>
      <c r="H15" s="24"/>
      <c r="I15" s="24"/>
      <c r="J15" s="24"/>
      <c r="K15" s="24"/>
      <c r="L15" s="24"/>
    </row>
    <row r="16" spans="2:11" ht="15" customHeight="1">
      <c r="B16" s="41"/>
      <c r="C16" s="42"/>
      <c r="D16" s="42"/>
      <c r="E16" s="24"/>
      <c r="F16" s="24"/>
      <c r="G16" s="24"/>
      <c r="H16" s="24"/>
      <c r="I16" s="24"/>
      <c r="J16" s="24"/>
      <c r="K16" s="24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84" customWidth="1"/>
    <col min="15" max="15" width="13.57421875" style="84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7" s="12" customFormat="1" ht="15" customHeight="1">
      <c r="B1" s="43" t="s">
        <v>18</v>
      </c>
      <c r="C1" s="81"/>
      <c r="D1" s="81"/>
      <c r="E1" s="81"/>
      <c r="F1" s="81"/>
      <c r="G1" s="82"/>
      <c r="H1" s="82"/>
      <c r="I1" s="82"/>
      <c r="J1" s="82"/>
      <c r="K1" s="82"/>
      <c r="L1" s="82"/>
      <c r="M1" s="82"/>
      <c r="N1" s="82"/>
      <c r="O1" s="83"/>
      <c r="Q1" s="24"/>
    </row>
    <row r="2" spans="2:17" s="12" customFormat="1" ht="15" customHeight="1">
      <c r="B2" s="9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9" t="s">
        <v>36</v>
      </c>
    </row>
    <row r="3" spans="2:17" s="12" customFormat="1" ht="15" customHeight="1">
      <c r="B3" s="55" t="s">
        <v>69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Q3" s="110"/>
    </row>
    <row r="4" spans="2:17" s="12" customFormat="1" ht="15" customHeight="1">
      <c r="B4" s="57" t="s">
        <v>52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Q4" s="111"/>
    </row>
    <row r="5" spans="2:15" s="12" customFormat="1" ht="15" customHeight="1" thickBot="1">
      <c r="B5" s="59" t="s">
        <v>0</v>
      </c>
      <c r="C5" s="87" t="s">
        <v>1</v>
      </c>
      <c r="D5" s="87" t="s">
        <v>2</v>
      </c>
      <c r="E5" s="87" t="s">
        <v>3</v>
      </c>
      <c r="F5" s="87" t="s">
        <v>4</v>
      </c>
      <c r="G5" s="87" t="s">
        <v>5</v>
      </c>
      <c r="H5" s="87" t="s">
        <v>6</v>
      </c>
      <c r="I5" s="87" t="s">
        <v>7</v>
      </c>
      <c r="J5" s="87" t="s">
        <v>8</v>
      </c>
      <c r="K5" s="87" t="s">
        <v>9</v>
      </c>
      <c r="L5" s="87" t="s">
        <v>10</v>
      </c>
      <c r="M5" s="87" t="s">
        <v>11</v>
      </c>
      <c r="N5" s="87" t="s">
        <v>12</v>
      </c>
      <c r="O5" s="87" t="s">
        <v>13</v>
      </c>
    </row>
    <row r="6" spans="2:17" s="12" customFormat="1" ht="15" customHeight="1" thickTop="1">
      <c r="B6" s="74">
        <v>2006</v>
      </c>
      <c r="C6" s="88">
        <f>Exportação!C6-Importação!C6</f>
        <v>173.3280000000002</v>
      </c>
      <c r="D6" s="88">
        <f>Exportação!D6-Importação!D6</f>
        <v>159.38200000000006</v>
      </c>
      <c r="E6" s="88">
        <f>Exportação!E6-Importação!E6</f>
        <v>255.78999999999996</v>
      </c>
      <c r="F6" s="88">
        <f>Exportação!F6-Importação!F6</f>
        <v>66.144</v>
      </c>
      <c r="G6" s="88">
        <f>Exportação!G6-Importação!G6</f>
        <v>-11.77800000000002</v>
      </c>
      <c r="H6" s="88">
        <f>Exportação!H6-Importação!H6</f>
        <v>-632.103</v>
      </c>
      <c r="I6" s="88">
        <f>Exportação!I6-Importação!I6</f>
        <v>307.8220000000001</v>
      </c>
      <c r="J6" s="88">
        <f>Exportação!J6-Importação!J6</f>
        <v>395.87099999999987</v>
      </c>
      <c r="K6" s="88">
        <f>Exportação!K6-Importação!K6</f>
        <v>-514.7189999999999</v>
      </c>
      <c r="L6" s="88">
        <f>Exportação!L6-Importação!L6</f>
        <v>1434.987</v>
      </c>
      <c r="M6" s="88">
        <f>Exportação!M6-Importação!M6</f>
        <v>514.1800000000001</v>
      </c>
      <c r="N6" s="88">
        <f>Exportação!N6-Importação!N6</f>
        <v>-296.1170000000002</v>
      </c>
      <c r="O6" s="89">
        <f>SUM(C6:N6)</f>
        <v>1852.7870000000003</v>
      </c>
      <c r="Q6" s="24"/>
    </row>
    <row r="7" spans="2:17" s="12" customFormat="1" ht="15" customHeight="1">
      <c r="B7" s="74">
        <v>2007</v>
      </c>
      <c r="C7" s="88">
        <f>Exportação!C7-Importação!C7</f>
        <v>-66.40899999999988</v>
      </c>
      <c r="D7" s="88">
        <f>Exportação!D7-Importação!D7</f>
        <v>-269.99299999999994</v>
      </c>
      <c r="E7" s="88">
        <f>Exportação!E7-Importação!E7</f>
        <v>137.711</v>
      </c>
      <c r="F7" s="88">
        <f>Exportação!F7-Importação!F7</f>
        <v>205.80399999999986</v>
      </c>
      <c r="G7" s="88">
        <f>Exportação!G7-Importação!G7</f>
        <v>-544.9240000000002</v>
      </c>
      <c r="H7" s="88">
        <f>Exportação!H7-Importação!H7</f>
        <v>49.24199999999996</v>
      </c>
      <c r="I7" s="88">
        <f>Exportação!I7-Importação!I7</f>
        <v>8.737999999999943</v>
      </c>
      <c r="J7" s="88">
        <f>Exportação!J7-Importação!J7</f>
        <v>-189.57500000000005</v>
      </c>
      <c r="K7" s="88">
        <f>Exportação!K7-Importação!K7</f>
        <v>212.90100000000007</v>
      </c>
      <c r="L7" s="88">
        <f>Exportação!L7-Importação!L7</f>
        <v>537.0550000000001</v>
      </c>
      <c r="M7" s="88">
        <f>Exportação!M7-Importação!M7</f>
        <v>408.9580000000001</v>
      </c>
      <c r="N7" s="88">
        <f>Exportação!N7-Importação!N7</f>
        <v>-66.62300000000005</v>
      </c>
      <c r="O7" s="89">
        <f aca="true" t="shared" si="0" ref="O7:O12">SUM(C7:N7)</f>
        <v>422.8849999999999</v>
      </c>
      <c r="Q7" s="24"/>
    </row>
    <row r="8" spans="2:17" s="12" customFormat="1" ht="15" customHeight="1">
      <c r="B8" s="74">
        <v>2008</v>
      </c>
      <c r="C8" s="88">
        <f>Exportação!C8-Importação!C8</f>
        <v>-799.7560000000001</v>
      </c>
      <c r="D8" s="88">
        <f>Exportação!D8-Importação!D8</f>
        <v>-855.2840000000001</v>
      </c>
      <c r="E8" s="88">
        <f>Exportação!E8-Importação!E8</f>
        <v>-603.961</v>
      </c>
      <c r="F8" s="88">
        <f>Exportação!F8-Importação!F8</f>
        <v>-695.713</v>
      </c>
      <c r="G8" s="88">
        <f>Exportação!G8-Importação!G8</f>
        <v>-583.491</v>
      </c>
      <c r="H8" s="88">
        <f>Exportação!H8-Importação!H8</f>
        <v>-501.19399999999996</v>
      </c>
      <c r="I8" s="88">
        <f>Exportação!I8-Importação!I8</f>
        <v>-1211.1410000000003</v>
      </c>
      <c r="J8" s="88">
        <f>Exportação!J8-Importação!J8</f>
        <v>-1038.457</v>
      </c>
      <c r="K8" s="88">
        <f>Exportação!K8-Importação!K8</f>
        <v>-4466.478</v>
      </c>
      <c r="L8" s="88">
        <f>Exportação!L8-Importação!L8</f>
        <v>-3723.9839999999995</v>
      </c>
      <c r="M8" s="88">
        <f>Exportação!M8-Importação!M8</f>
        <v>-4042.4130000000005</v>
      </c>
      <c r="N8" s="88">
        <f>Exportação!N8-Importação!N8</f>
        <v>-4424.621</v>
      </c>
      <c r="O8" s="89">
        <f t="shared" si="0"/>
        <v>-22946.493</v>
      </c>
      <c r="Q8" s="24"/>
    </row>
    <row r="9" spans="2:17" ht="15" customHeight="1">
      <c r="B9" s="74">
        <v>2009</v>
      </c>
      <c r="C9" s="88">
        <f>Exportação!C9-Importação!C9</f>
        <v>-4463.056</v>
      </c>
      <c r="D9" s="88">
        <f>Exportação!D9-Importação!D9</f>
        <v>-1768.57</v>
      </c>
      <c r="E9" s="88">
        <f>Exportação!E9-Importação!E9</f>
        <v>-2624.641</v>
      </c>
      <c r="F9" s="88">
        <f>Exportação!F9-Importação!F9</f>
        <v>-1381.2749999999999</v>
      </c>
      <c r="G9" s="88">
        <f>Exportação!G9-Importação!G9</f>
        <v>-3190.825</v>
      </c>
      <c r="H9" s="88">
        <f>Exportação!H9-Importação!H9</f>
        <v>-1542.5739999999998</v>
      </c>
      <c r="I9" s="88">
        <f>Exportação!I9-Importação!I9</f>
        <v>-348.6890000000001</v>
      </c>
      <c r="J9" s="88">
        <f>Exportação!J9-Importação!J9</f>
        <v>-1500.7889999999998</v>
      </c>
      <c r="K9" s="88">
        <f>Exportação!K9-Importação!K9</f>
        <v>-1675.6369999999997</v>
      </c>
      <c r="L9" s="88">
        <f>Exportação!L9-Importação!L9</f>
        <v>-1190.6609999999998</v>
      </c>
      <c r="M9" s="88">
        <f>Exportação!M9-Importação!M9</f>
        <v>40.57600000000002</v>
      </c>
      <c r="N9" s="88">
        <f>Exportação!N9-Importação!N9</f>
        <v>-4563.695</v>
      </c>
      <c r="O9" s="89">
        <f t="shared" si="0"/>
        <v>-24209.835999999996</v>
      </c>
      <c r="Q9" s="24"/>
    </row>
    <row r="10" spans="2:17" ht="15" customHeight="1">
      <c r="B10" s="74">
        <v>2010</v>
      </c>
      <c r="C10" s="88">
        <f>Exportação!C10-Importação!C10</f>
        <v>-3117.987</v>
      </c>
      <c r="D10" s="88">
        <f>Exportação!D10-Importação!D10</f>
        <v>-2358.727</v>
      </c>
      <c r="E10" s="88">
        <f>Exportação!E10-Importação!E10</f>
        <v>-1831.643</v>
      </c>
      <c r="F10" s="88">
        <f>Exportação!F10-Importação!F10</f>
        <v>-2011.798</v>
      </c>
      <c r="G10" s="88">
        <f>Exportação!G10-Importação!G10</f>
        <v>-2790.9940000000006</v>
      </c>
      <c r="H10" s="88">
        <f>Exportação!H10-Importação!H10</f>
        <v>-1582.3029999999999</v>
      </c>
      <c r="I10" s="88">
        <f>Exportação!I10-Importação!I10</f>
        <v>-1210.839</v>
      </c>
      <c r="J10" s="88">
        <f>Exportação!J10-Importação!J10</f>
        <v>-1269.222</v>
      </c>
      <c r="K10" s="88">
        <f>Exportação!K10-Importação!K10</f>
        <v>-794.5119999999997</v>
      </c>
      <c r="L10" s="88">
        <f>Exportação!L10-Importação!L10</f>
        <v>-2377.2309999999998</v>
      </c>
      <c r="M10" s="88">
        <f>Exportação!M10-Importação!M10</f>
        <v>-3646.986</v>
      </c>
      <c r="N10" s="88">
        <f>Exportação!N10-Importação!N10</f>
        <v>-3004.196</v>
      </c>
      <c r="O10" s="89">
        <f t="shared" si="0"/>
        <v>-25996.438000000002</v>
      </c>
      <c r="Q10" s="24"/>
    </row>
    <row r="11" spans="2:17" ht="15" customHeight="1">
      <c r="B11" s="74">
        <v>2011</v>
      </c>
      <c r="C11" s="88">
        <f>Exportação!C11-Importação!C11</f>
        <v>-3361.3680000000004</v>
      </c>
      <c r="D11" s="88">
        <f>Exportação!D11-Importação!D11</f>
        <v>-1866.2849999999999</v>
      </c>
      <c r="E11" s="88">
        <f>Exportação!E11-Importação!E11</f>
        <v>-1548.9350000000002</v>
      </c>
      <c r="F11" s="88">
        <f>Exportação!F11-Importação!F11</f>
        <v>-4569.839</v>
      </c>
      <c r="G11" s="88">
        <f>Exportação!G11-Importação!G11</f>
        <v>-2360.2110000000002</v>
      </c>
      <c r="H11" s="88">
        <f>Exportação!H11-Importação!H11</f>
        <v>-236.32300000000032</v>
      </c>
      <c r="I11" s="88">
        <f>Exportação!I11-Importação!I11</f>
        <v>-2912.2680000000005</v>
      </c>
      <c r="J11" s="88">
        <f>Exportação!J11-Importação!J11</f>
        <v>-2767.8369999999995</v>
      </c>
      <c r="K11" s="88">
        <f>Exportação!K11-Importação!K11</f>
        <v>-3262.879</v>
      </c>
      <c r="L11" s="88">
        <f>Exportação!L11-Importação!L11</f>
        <v>-3148.0910000000003</v>
      </c>
      <c r="M11" s="88">
        <f>Exportação!M11-Importação!M11</f>
        <v>-3325.4390000000003</v>
      </c>
      <c r="N11" s="88">
        <f>Exportação!N11-Importação!N11</f>
        <v>-3044.303</v>
      </c>
      <c r="O11" s="89">
        <f t="shared" si="0"/>
        <v>-32403.778</v>
      </c>
      <c r="Q11" s="24"/>
    </row>
    <row r="12" spans="2:17" ht="15" customHeight="1">
      <c r="B12" s="75">
        <v>2012</v>
      </c>
      <c r="C12" s="90">
        <f>Exportação!C12-Importação!C12</f>
        <v>-908</v>
      </c>
      <c r="D12" s="90">
        <f>Exportação!D12-Importação!D12</f>
        <v>-2456</v>
      </c>
      <c r="E12" s="90">
        <f>Exportação!E12-Importação!E12</f>
        <v>-1492</v>
      </c>
      <c r="F12" s="90">
        <f>Exportação!F12-Importação!F12</f>
        <v>-3098</v>
      </c>
      <c r="G12" s="90">
        <f>Exportação!G12-Importação!G12</f>
        <v>-2490.0460000000003</v>
      </c>
      <c r="H12" s="90">
        <f>Exportação!H12-Importação!H12</f>
        <v>-1095.4089999999997</v>
      </c>
      <c r="I12" s="90">
        <f>Exportação!I12-Importação!I12</f>
        <v>-483.3589999999999</v>
      </c>
      <c r="J12" s="90">
        <f>Exportação!J12-Importação!J12</f>
        <v>-1759.854</v>
      </c>
      <c r="K12" s="90">
        <f>Exportação!K12-Importação!K12</f>
        <v>-1563.511</v>
      </c>
      <c r="L12" s="90">
        <f>Exportação!L12-Importação!L12</f>
        <v>-6568.55</v>
      </c>
      <c r="M12" s="90"/>
      <c r="N12" s="90"/>
      <c r="O12" s="91">
        <f t="shared" si="0"/>
        <v>-21914.729</v>
      </c>
      <c r="Q12" s="24"/>
    </row>
    <row r="13" spans="2:17" ht="15" customHeight="1">
      <c r="B13" s="70" t="s">
        <v>53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>
        <f>SUM(O6:O12)</f>
        <v>-125195.60199999998</v>
      </c>
      <c r="Q13" s="24"/>
    </row>
    <row r="14" spans="15:17" ht="15" customHeight="1">
      <c r="O14" s="94"/>
      <c r="Q14" s="24"/>
    </row>
    <row r="15" spans="2:17" ht="15" customHeight="1">
      <c r="B15" s="22" t="s">
        <v>54</v>
      </c>
      <c r="C15" s="95"/>
      <c r="D15" s="95"/>
      <c r="E15" s="95"/>
      <c r="F15" s="95"/>
      <c r="G15" s="95"/>
      <c r="H15" s="95"/>
      <c r="I15" s="96"/>
      <c r="J15" s="96"/>
      <c r="K15" s="95"/>
      <c r="O15" s="97"/>
      <c r="Q15" s="24"/>
    </row>
    <row r="16" spans="2:17" ht="15" customHeight="1">
      <c r="B16" s="47" t="s">
        <v>55</v>
      </c>
      <c r="C16" s="96"/>
      <c r="D16" s="96"/>
      <c r="E16" s="96"/>
      <c r="F16" s="96"/>
      <c r="G16" s="96"/>
      <c r="H16" s="96"/>
      <c r="I16" s="96"/>
      <c r="J16" s="96"/>
      <c r="K16" s="96"/>
      <c r="L16" s="98"/>
      <c r="M16" s="98"/>
      <c r="N16" s="98"/>
      <c r="O16" s="98"/>
      <c r="Q16" s="24"/>
    </row>
    <row r="17" spans="2:17" ht="15" customHeight="1">
      <c r="B17" s="12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Q17" s="24"/>
    </row>
    <row r="18" spans="2:17" ht="15" customHeight="1">
      <c r="B18" s="24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Q18" s="24"/>
    </row>
    <row r="19" spans="2:17" ht="15" customHeight="1">
      <c r="B19" s="24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Q19" s="24"/>
    </row>
    <row r="20" spans="2:17" ht="15" customHeight="1">
      <c r="B20" s="24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Q20" s="24"/>
    </row>
    <row r="21" spans="2:15" ht="15" customHeight="1">
      <c r="B21" s="24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 ht="15" customHeight="1">
      <c r="B22" s="24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 ht="15" customHeight="1">
      <c r="B23" s="24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 ht="15" customHeight="1">
      <c r="B24" s="24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 ht="15" customHeight="1">
      <c r="B25" s="24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 ht="15" customHeight="1">
      <c r="B26" s="24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 ht="15" customHeight="1">
      <c r="B27" s="24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 ht="15" customHeight="1">
      <c r="B28" s="24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 ht="15" customHeight="1">
      <c r="B29" s="24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 ht="15" customHeight="1">
      <c r="B30" s="24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 ht="15" customHeight="1">
      <c r="B31" s="24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 ht="15" customHeight="1">
      <c r="B32" s="24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 ht="15" customHeight="1">
      <c r="B33" s="24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3" width="13.57421875" style="84" customWidth="1"/>
    <col min="4" max="14" width="11.7109375" style="84" customWidth="1"/>
    <col min="15" max="15" width="13.8515625" style="84" customWidth="1"/>
    <col min="16" max="16384" width="14.8515625" style="80" customWidth="1"/>
  </cols>
  <sheetData>
    <row r="1" spans="1:15" s="79" customFormat="1" ht="15" customHeight="1">
      <c r="A1" s="6"/>
      <c r="B1" s="43" t="s">
        <v>18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18" t="s">
        <v>36</v>
      </c>
    </row>
    <row r="2" ht="15" customHeight="1">
      <c r="O2" s="119"/>
    </row>
    <row r="3" spans="2:15" ht="15" customHeight="1">
      <c r="B3" s="77" t="s">
        <v>29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20"/>
    </row>
    <row r="4" spans="2:15" ht="15" customHeight="1">
      <c r="B4" s="13" t="s">
        <v>52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5" ht="15" customHeight="1" thickBot="1">
      <c r="B5" s="15" t="s">
        <v>0</v>
      </c>
      <c r="C5" s="101" t="s">
        <v>1</v>
      </c>
      <c r="D5" s="101" t="s">
        <v>2</v>
      </c>
      <c r="E5" s="101" t="s">
        <v>3</v>
      </c>
      <c r="F5" s="101" t="s">
        <v>4</v>
      </c>
      <c r="G5" s="101" t="s">
        <v>5</v>
      </c>
      <c r="H5" s="101" t="s">
        <v>6</v>
      </c>
      <c r="I5" s="101" t="s">
        <v>7</v>
      </c>
      <c r="J5" s="101" t="s">
        <v>8</v>
      </c>
      <c r="K5" s="101" t="s">
        <v>9</v>
      </c>
      <c r="L5" s="101" t="s">
        <v>10</v>
      </c>
      <c r="M5" s="101" t="s">
        <v>11</v>
      </c>
      <c r="N5" s="101" t="s">
        <v>12</v>
      </c>
      <c r="O5" s="101" t="s">
        <v>13</v>
      </c>
    </row>
    <row r="6" spans="2:15" ht="15" customHeight="1" thickTop="1">
      <c r="B6" s="16">
        <v>2006</v>
      </c>
      <c r="C6" s="97">
        <v>403934.319</v>
      </c>
      <c r="D6" s="97">
        <v>423879.241</v>
      </c>
      <c r="E6" s="97">
        <v>498155.415</v>
      </c>
      <c r="F6" s="97">
        <v>458383.061</v>
      </c>
      <c r="G6" s="97">
        <v>517398.879</v>
      </c>
      <c r="H6" s="97">
        <v>485182.386</v>
      </c>
      <c r="I6" s="97">
        <v>509432.676</v>
      </c>
      <c r="J6" s="97">
        <v>599877.127</v>
      </c>
      <c r="K6" s="97">
        <v>504438.752</v>
      </c>
      <c r="L6" s="97">
        <v>510226.343</v>
      </c>
      <c r="M6" s="97">
        <v>550458.582</v>
      </c>
      <c r="N6" s="97">
        <v>520745.13</v>
      </c>
      <c r="O6" s="102">
        <f>SUM(C6:N6)</f>
        <v>5982111.911</v>
      </c>
    </row>
    <row r="7" spans="2:15" ht="15" customHeight="1">
      <c r="B7" s="16">
        <v>2007</v>
      </c>
      <c r="C7" s="97">
        <v>385550.813</v>
      </c>
      <c r="D7" s="97">
        <v>481005.226</v>
      </c>
      <c r="E7" s="97">
        <v>641571.251</v>
      </c>
      <c r="F7" s="97">
        <v>598874.349</v>
      </c>
      <c r="G7" s="97">
        <v>642787.753</v>
      </c>
      <c r="H7" s="97">
        <v>624899.198</v>
      </c>
      <c r="I7" s="97">
        <v>658262.374</v>
      </c>
      <c r="J7" s="97">
        <v>724107.966</v>
      </c>
      <c r="K7" s="97">
        <v>621394.09</v>
      </c>
      <c r="L7" s="97">
        <v>719730.521</v>
      </c>
      <c r="M7" s="97">
        <v>640096.375</v>
      </c>
      <c r="N7" s="97">
        <v>643559.561</v>
      </c>
      <c r="O7" s="103">
        <f aca="true" t="shared" si="0" ref="O7:O12">SUM(C7:N7)</f>
        <v>7381839.476999999</v>
      </c>
    </row>
    <row r="8" spans="2:15" ht="15" customHeight="1">
      <c r="B8" s="16">
        <v>2008</v>
      </c>
      <c r="C8" s="97">
        <v>515373.423</v>
      </c>
      <c r="D8" s="97">
        <v>631506.391</v>
      </c>
      <c r="E8" s="97">
        <v>653959.318</v>
      </c>
      <c r="F8" s="97">
        <v>657438.016</v>
      </c>
      <c r="G8" s="97">
        <v>870686.951</v>
      </c>
      <c r="H8" s="97">
        <v>801656.95</v>
      </c>
      <c r="I8" s="97">
        <v>834163.716</v>
      </c>
      <c r="J8" s="97">
        <v>796876.217</v>
      </c>
      <c r="K8" s="97">
        <v>770336.461</v>
      </c>
      <c r="L8" s="97">
        <v>747625.158</v>
      </c>
      <c r="M8" s="97">
        <v>486060.826</v>
      </c>
      <c r="N8" s="97">
        <v>565408.642</v>
      </c>
      <c r="O8" s="103">
        <f t="shared" si="0"/>
        <v>8331092.069</v>
      </c>
    </row>
    <row r="9" spans="2:15" ht="15" customHeight="1">
      <c r="B9" s="16">
        <v>2009</v>
      </c>
      <c r="C9" s="97">
        <v>440271.112</v>
      </c>
      <c r="D9" s="97">
        <v>448988.342</v>
      </c>
      <c r="E9" s="97">
        <v>529592.791</v>
      </c>
      <c r="F9" s="97">
        <v>529921.203</v>
      </c>
      <c r="G9" s="97">
        <v>606159.27</v>
      </c>
      <c r="H9" s="97">
        <v>618905.324</v>
      </c>
      <c r="I9" s="97">
        <v>553704.246</v>
      </c>
      <c r="J9" s="97">
        <v>516617.193</v>
      </c>
      <c r="K9" s="97">
        <v>503074.613</v>
      </c>
      <c r="L9" s="97">
        <v>554850.831</v>
      </c>
      <c r="M9" s="97">
        <v>538813.181</v>
      </c>
      <c r="N9" s="97">
        <v>586762.64</v>
      </c>
      <c r="O9" s="103">
        <f t="shared" si="0"/>
        <v>6427660.746</v>
      </c>
    </row>
    <row r="10" spans="2:15" ht="15" customHeight="1">
      <c r="B10" s="16">
        <v>2010</v>
      </c>
      <c r="C10" s="97">
        <v>426430.317</v>
      </c>
      <c r="D10" s="97">
        <v>511062.677</v>
      </c>
      <c r="E10" s="97">
        <v>639754.593</v>
      </c>
      <c r="F10" s="97">
        <v>627874.856</v>
      </c>
      <c r="G10" s="97">
        <v>701349.14</v>
      </c>
      <c r="H10" s="97">
        <v>642852.36</v>
      </c>
      <c r="I10" s="97">
        <v>736593.609</v>
      </c>
      <c r="J10" s="97">
        <v>694063.756</v>
      </c>
      <c r="K10" s="97">
        <v>657044.35</v>
      </c>
      <c r="L10" s="97">
        <v>652993.168</v>
      </c>
      <c r="M10" s="97">
        <v>595935.686</v>
      </c>
      <c r="N10" s="97">
        <v>696072.292</v>
      </c>
      <c r="O10" s="103">
        <f t="shared" si="0"/>
        <v>7582026.804</v>
      </c>
    </row>
    <row r="11" spans="2:15" ht="15" customHeight="1">
      <c r="B11" s="18">
        <v>2011</v>
      </c>
      <c r="C11" s="104">
        <v>527798.718</v>
      </c>
      <c r="D11" s="104">
        <v>621970.945</v>
      </c>
      <c r="E11" s="104">
        <v>738265.593</v>
      </c>
      <c r="F11" s="104">
        <v>741780.762</v>
      </c>
      <c r="G11" s="104">
        <v>858665.746</v>
      </c>
      <c r="H11" s="104">
        <v>832157.81</v>
      </c>
      <c r="I11" s="104">
        <v>790192.272</v>
      </c>
      <c r="J11" s="104">
        <v>787764.697</v>
      </c>
      <c r="K11" s="104">
        <v>736231.696</v>
      </c>
      <c r="L11" s="104">
        <v>829767.242</v>
      </c>
      <c r="M11" s="104">
        <v>815726.13</v>
      </c>
      <c r="N11" s="104">
        <v>770725.526</v>
      </c>
      <c r="O11" s="103">
        <f>SUM(C11:N11)</f>
        <v>9051047.137</v>
      </c>
    </row>
    <row r="12" spans="2:15" ht="15" customHeight="1">
      <c r="B12" s="19">
        <v>2012</v>
      </c>
      <c r="C12" s="105">
        <v>610060</v>
      </c>
      <c r="D12" s="105">
        <v>735815</v>
      </c>
      <c r="E12" s="105">
        <v>751293</v>
      </c>
      <c r="F12" s="105">
        <v>748234</v>
      </c>
      <c r="G12" s="105">
        <v>951525.4</v>
      </c>
      <c r="H12" s="105">
        <v>768025.974</v>
      </c>
      <c r="I12" s="105">
        <v>746991.171</v>
      </c>
      <c r="J12" s="105">
        <v>816002.405</v>
      </c>
      <c r="K12" s="105">
        <v>737925.122</v>
      </c>
      <c r="L12" s="105">
        <v>717157.219</v>
      </c>
      <c r="M12" s="105"/>
      <c r="N12" s="105"/>
      <c r="O12" s="106">
        <f t="shared" si="0"/>
        <v>7583029.291000001</v>
      </c>
    </row>
    <row r="13" spans="2:15" ht="15" customHeight="1">
      <c r="B13" s="9" t="s">
        <v>53</v>
      </c>
      <c r="O13" s="94">
        <f>SUM(O6:O12)</f>
        <v>52338807.435</v>
      </c>
    </row>
    <row r="14" ht="15" customHeight="1">
      <c r="O14" s="94"/>
    </row>
    <row r="15" spans="2:15" ht="15" customHeight="1">
      <c r="B15" s="77" t="s">
        <v>30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5" ht="15" customHeight="1">
      <c r="B16" s="13" t="s">
        <v>52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 s="80" customFormat="1" ht="15" customHeight="1" thickBot="1">
      <c r="B17" s="15" t="s">
        <v>0</v>
      </c>
      <c r="C17" s="101" t="s">
        <v>1</v>
      </c>
      <c r="D17" s="101" t="s">
        <v>2</v>
      </c>
      <c r="E17" s="101" t="s">
        <v>3</v>
      </c>
      <c r="F17" s="101" t="s">
        <v>4</v>
      </c>
      <c r="G17" s="101" t="s">
        <v>5</v>
      </c>
      <c r="H17" s="101" t="s">
        <v>6</v>
      </c>
      <c r="I17" s="101" t="s">
        <v>7</v>
      </c>
      <c r="J17" s="101" t="s">
        <v>8</v>
      </c>
      <c r="K17" s="101" t="s">
        <v>9</v>
      </c>
      <c r="L17" s="101" t="s">
        <v>10</v>
      </c>
      <c r="M17" s="101" t="s">
        <v>11</v>
      </c>
      <c r="N17" s="101" t="s">
        <v>12</v>
      </c>
      <c r="O17" s="101" t="s">
        <v>13</v>
      </c>
    </row>
    <row r="18" spans="2:15" s="80" customFormat="1" ht="15" customHeight="1" thickTop="1">
      <c r="B18" s="16">
        <v>2006</v>
      </c>
      <c r="C18" s="97">
        <v>247537.761</v>
      </c>
      <c r="D18" s="97">
        <v>229617.304</v>
      </c>
      <c r="E18" s="97">
        <v>272537.636</v>
      </c>
      <c r="F18" s="97">
        <v>239652.109</v>
      </c>
      <c r="G18" s="97">
        <v>246300.983</v>
      </c>
      <c r="H18" s="97">
        <v>209171.028</v>
      </c>
      <c r="I18" s="97">
        <v>316872.44</v>
      </c>
      <c r="J18" s="97">
        <v>349160.422</v>
      </c>
      <c r="K18" s="97">
        <v>339270.71</v>
      </c>
      <c r="L18" s="97">
        <v>351901.559</v>
      </c>
      <c r="M18" s="97">
        <v>346266.528</v>
      </c>
      <c r="N18" s="97">
        <v>320479.217</v>
      </c>
      <c r="O18" s="102">
        <f>SUM(C18:N18)</f>
        <v>3468767.697</v>
      </c>
    </row>
    <row r="19" spans="2:15" s="80" customFormat="1" ht="15" customHeight="1">
      <c r="B19" s="16">
        <v>2007</v>
      </c>
      <c r="C19" s="97">
        <v>343027.48</v>
      </c>
      <c r="D19" s="97">
        <v>320890.351</v>
      </c>
      <c r="E19" s="97">
        <v>388992.741</v>
      </c>
      <c r="F19" s="97">
        <v>345707.912</v>
      </c>
      <c r="G19" s="97">
        <v>422406.511</v>
      </c>
      <c r="H19" s="97">
        <v>352913.873</v>
      </c>
      <c r="I19" s="97">
        <v>420199.402</v>
      </c>
      <c r="J19" s="97">
        <v>484241.273</v>
      </c>
      <c r="K19" s="97">
        <v>416966.259</v>
      </c>
      <c r="L19" s="97">
        <v>510618.647</v>
      </c>
      <c r="M19" s="97">
        <v>500734.163</v>
      </c>
      <c r="N19" s="97">
        <v>493522.736</v>
      </c>
      <c r="O19" s="103">
        <f aca="true" t="shared" si="1" ref="O19:O24">SUM(C19:N19)</f>
        <v>5000221.347999999</v>
      </c>
    </row>
    <row r="20" spans="2:15" s="80" customFormat="1" ht="15" customHeight="1">
      <c r="B20" s="16">
        <v>2008</v>
      </c>
      <c r="C20" s="97">
        <v>632854.184</v>
      </c>
      <c r="D20" s="97">
        <v>589135.935</v>
      </c>
      <c r="E20" s="97">
        <v>549861.714</v>
      </c>
      <c r="F20" s="97">
        <v>568883.91</v>
      </c>
      <c r="G20" s="97">
        <v>685618.224</v>
      </c>
      <c r="H20" s="97">
        <v>701540.554</v>
      </c>
      <c r="I20" s="97">
        <v>741911.265</v>
      </c>
      <c r="J20" s="97">
        <v>804434.336</v>
      </c>
      <c r="K20" s="97">
        <v>804528.014</v>
      </c>
      <c r="L20" s="97">
        <v>745246.908</v>
      </c>
      <c r="M20" s="97">
        <v>597649.118</v>
      </c>
      <c r="N20" s="97">
        <v>519059.693</v>
      </c>
      <c r="O20" s="103">
        <f t="shared" si="1"/>
        <v>7940723.8549999995</v>
      </c>
    </row>
    <row r="21" spans="2:15" s="80" customFormat="1" ht="15" customHeight="1">
      <c r="B21" s="16">
        <v>2009</v>
      </c>
      <c r="C21" s="97">
        <v>595306.787</v>
      </c>
      <c r="D21" s="97">
        <v>531247.648</v>
      </c>
      <c r="E21" s="97">
        <v>536043.23</v>
      </c>
      <c r="F21" s="97">
        <v>433316.627</v>
      </c>
      <c r="G21" s="97">
        <v>483650.475</v>
      </c>
      <c r="H21" s="97">
        <v>510175.657</v>
      </c>
      <c r="I21" s="97">
        <v>599120.431</v>
      </c>
      <c r="J21" s="97">
        <v>604448.455</v>
      </c>
      <c r="K21" s="97">
        <v>691863.546</v>
      </c>
      <c r="L21" s="97">
        <v>742334.193</v>
      </c>
      <c r="M21" s="97">
        <v>761831.726</v>
      </c>
      <c r="N21" s="97">
        <v>798812.185</v>
      </c>
      <c r="O21" s="103">
        <f t="shared" si="1"/>
        <v>7288150.959999999</v>
      </c>
    </row>
    <row r="22" spans="2:15" s="80" customFormat="1" ht="15" customHeight="1">
      <c r="B22" s="18">
        <v>2010</v>
      </c>
      <c r="C22" s="104">
        <v>779734.296</v>
      </c>
      <c r="D22" s="104">
        <v>811118.832</v>
      </c>
      <c r="E22" s="104">
        <v>996486.347</v>
      </c>
      <c r="F22" s="104">
        <v>818590.898</v>
      </c>
      <c r="G22" s="104">
        <v>917379.052</v>
      </c>
      <c r="H22" s="104">
        <v>934418.469</v>
      </c>
      <c r="I22" s="104">
        <v>1035387.396</v>
      </c>
      <c r="J22" s="104">
        <v>1059793.397</v>
      </c>
      <c r="K22" s="104">
        <v>1113380.472</v>
      </c>
      <c r="L22" s="104">
        <v>1121944.229</v>
      </c>
      <c r="M22" s="104">
        <v>1252268.708</v>
      </c>
      <c r="N22" s="104">
        <v>1137603.615</v>
      </c>
      <c r="O22" s="103">
        <f t="shared" si="1"/>
        <v>11978105.711</v>
      </c>
    </row>
    <row r="23" spans="2:15" s="80" customFormat="1" ht="15" customHeight="1">
      <c r="B23" s="18">
        <v>2011</v>
      </c>
      <c r="C23" s="104">
        <v>1043722.817</v>
      </c>
      <c r="D23" s="104">
        <v>1057037.333</v>
      </c>
      <c r="E23" s="104">
        <v>1194337.589</v>
      </c>
      <c r="F23" s="104">
        <v>1155587.423</v>
      </c>
      <c r="G23" s="104">
        <v>1233493.544</v>
      </c>
      <c r="H23" s="104">
        <v>1156065.366</v>
      </c>
      <c r="I23" s="104">
        <v>1235202.455</v>
      </c>
      <c r="J23" s="104">
        <v>1429996.314</v>
      </c>
      <c r="K23" s="104">
        <v>1314347.905</v>
      </c>
      <c r="L23" s="104">
        <v>1327828.723</v>
      </c>
      <c r="M23" s="104">
        <v>1384482.18</v>
      </c>
      <c r="N23" s="104">
        <v>1322211.893</v>
      </c>
      <c r="O23" s="103">
        <f>SUM(C23:N23)</f>
        <v>14854313.541999998</v>
      </c>
    </row>
    <row r="24" spans="2:15" s="80" customFormat="1" ht="15" customHeight="1">
      <c r="B24" s="19">
        <v>2012</v>
      </c>
      <c r="C24" s="105">
        <v>1235522.943</v>
      </c>
      <c r="D24" s="105">
        <v>1222014.264</v>
      </c>
      <c r="E24" s="105">
        <v>1226038.768</v>
      </c>
      <c r="F24" s="105">
        <v>1115933.444</v>
      </c>
      <c r="G24" s="105">
        <v>1293340.772</v>
      </c>
      <c r="H24" s="105">
        <v>1078775.05</v>
      </c>
      <c r="I24" s="105">
        <v>1149050.229</v>
      </c>
      <c r="J24" s="105">
        <v>1337090.635</v>
      </c>
      <c r="K24" s="105">
        <v>1139508.017</v>
      </c>
      <c r="L24" s="105">
        <v>1364299.679</v>
      </c>
      <c r="M24" s="105"/>
      <c r="N24" s="105"/>
      <c r="O24" s="106">
        <f t="shared" si="1"/>
        <v>12161573.801</v>
      </c>
    </row>
    <row r="25" spans="2:15" s="80" customFormat="1" ht="15" customHeight="1">
      <c r="B25" s="9" t="s">
        <v>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4">
        <f>SUM(O18:O24)</f>
        <v>62691856.91399999</v>
      </c>
    </row>
    <row r="26" spans="2:15" s="80" customFormat="1" ht="15" customHeight="1">
      <c r="B26" s="9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4"/>
    </row>
    <row r="27" spans="2:15" s="80" customFormat="1" ht="15" customHeight="1">
      <c r="B27" s="77" t="s">
        <v>31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 s="80" customFormat="1" ht="15" customHeight="1">
      <c r="B28" s="13" t="s">
        <v>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 s="80" customFormat="1" ht="15" customHeight="1" thickBot="1">
      <c r="B29" s="15" t="s">
        <v>0</v>
      </c>
      <c r="C29" s="101" t="s">
        <v>1</v>
      </c>
      <c r="D29" s="101" t="s">
        <v>2</v>
      </c>
      <c r="E29" s="101" t="s">
        <v>3</v>
      </c>
      <c r="F29" s="101" t="s">
        <v>4</v>
      </c>
      <c r="G29" s="101" t="s">
        <v>5</v>
      </c>
      <c r="H29" s="101" t="s">
        <v>6</v>
      </c>
      <c r="I29" s="101" t="s">
        <v>7</v>
      </c>
      <c r="J29" s="101" t="s">
        <v>8</v>
      </c>
      <c r="K29" s="101" t="s">
        <v>9</v>
      </c>
      <c r="L29" s="101" t="s">
        <v>10</v>
      </c>
      <c r="M29" s="101" t="s">
        <v>11</v>
      </c>
      <c r="N29" s="101" t="s">
        <v>12</v>
      </c>
      <c r="O29" s="101" t="s">
        <v>13</v>
      </c>
    </row>
    <row r="30" spans="2:15" s="80" customFormat="1" ht="15" customHeight="1" thickTop="1">
      <c r="B30" s="16">
        <v>2006</v>
      </c>
      <c r="C30" s="107">
        <f aca="true" t="shared" si="2" ref="C30:N36">C6-C18</f>
        <v>156396.55800000002</v>
      </c>
      <c r="D30" s="107">
        <f t="shared" si="2"/>
        <v>194261.93699999998</v>
      </c>
      <c r="E30" s="107">
        <f t="shared" si="2"/>
        <v>225617.77899999998</v>
      </c>
      <c r="F30" s="107">
        <f t="shared" si="2"/>
        <v>218730.952</v>
      </c>
      <c r="G30" s="107">
        <f t="shared" si="2"/>
        <v>271097.896</v>
      </c>
      <c r="H30" s="107">
        <f t="shared" si="2"/>
        <v>276011.358</v>
      </c>
      <c r="I30" s="107">
        <f t="shared" si="2"/>
        <v>192560.23599999998</v>
      </c>
      <c r="J30" s="107">
        <f t="shared" si="2"/>
        <v>250716.70499999996</v>
      </c>
      <c r="K30" s="107">
        <f t="shared" si="2"/>
        <v>165168.04199999996</v>
      </c>
      <c r="L30" s="107">
        <f t="shared" si="2"/>
        <v>158324.78399999999</v>
      </c>
      <c r="M30" s="107">
        <f t="shared" si="2"/>
        <v>204192.05400000006</v>
      </c>
      <c r="N30" s="107">
        <f t="shared" si="2"/>
        <v>200265.913</v>
      </c>
      <c r="O30" s="102">
        <f aca="true" t="shared" si="3" ref="O30:O36">SUM(C30:N30)</f>
        <v>2513344.214</v>
      </c>
    </row>
    <row r="31" spans="2:15" s="80" customFormat="1" ht="15" customHeight="1">
      <c r="B31" s="16">
        <v>2007</v>
      </c>
      <c r="C31" s="104">
        <f t="shared" si="2"/>
        <v>42523.33300000004</v>
      </c>
      <c r="D31" s="104">
        <f t="shared" si="2"/>
        <v>160114.875</v>
      </c>
      <c r="E31" s="104">
        <f t="shared" si="2"/>
        <v>252578.51000000007</v>
      </c>
      <c r="F31" s="104">
        <f t="shared" si="2"/>
        <v>253166.43700000003</v>
      </c>
      <c r="G31" s="104">
        <f t="shared" si="2"/>
        <v>220381.24200000003</v>
      </c>
      <c r="H31" s="104">
        <f t="shared" si="2"/>
        <v>271985.32499999995</v>
      </c>
      <c r="I31" s="104">
        <f t="shared" si="2"/>
        <v>238062.97199999995</v>
      </c>
      <c r="J31" s="104">
        <f t="shared" si="2"/>
        <v>239866.69300000003</v>
      </c>
      <c r="K31" s="104">
        <f t="shared" si="2"/>
        <v>204427.83099999995</v>
      </c>
      <c r="L31" s="104">
        <f t="shared" si="2"/>
        <v>209111.87399999995</v>
      </c>
      <c r="M31" s="104">
        <f t="shared" si="2"/>
        <v>139362.212</v>
      </c>
      <c r="N31" s="104">
        <f t="shared" si="2"/>
        <v>150036.825</v>
      </c>
      <c r="O31" s="103">
        <f t="shared" si="3"/>
        <v>2381618.129</v>
      </c>
    </row>
    <row r="32" spans="2:15" s="80" customFormat="1" ht="15" customHeight="1">
      <c r="B32" s="16">
        <v>2008</v>
      </c>
      <c r="C32" s="104">
        <f t="shared" si="2"/>
        <v>-117480.761</v>
      </c>
      <c r="D32" s="104">
        <f t="shared" si="2"/>
        <v>42370.45599999989</v>
      </c>
      <c r="E32" s="104">
        <f t="shared" si="2"/>
        <v>104097.60399999993</v>
      </c>
      <c r="F32" s="104">
        <f t="shared" si="2"/>
        <v>88554.10599999991</v>
      </c>
      <c r="G32" s="104">
        <f t="shared" si="2"/>
        <v>185068.72699999996</v>
      </c>
      <c r="H32" s="104">
        <f t="shared" si="2"/>
        <v>100116.39599999995</v>
      </c>
      <c r="I32" s="104">
        <f t="shared" si="2"/>
        <v>92252.451</v>
      </c>
      <c r="J32" s="104">
        <f t="shared" si="2"/>
        <v>-7558.119000000064</v>
      </c>
      <c r="K32" s="104">
        <f t="shared" si="2"/>
        <v>-34191.552999999956</v>
      </c>
      <c r="L32" s="104">
        <f t="shared" si="2"/>
        <v>2378.25</v>
      </c>
      <c r="M32" s="104">
        <f t="shared" si="2"/>
        <v>-111588.29200000002</v>
      </c>
      <c r="N32" s="104">
        <f t="shared" si="2"/>
        <v>46348.948999999964</v>
      </c>
      <c r="O32" s="103">
        <f t="shared" si="3"/>
        <v>390368.21399999957</v>
      </c>
    </row>
    <row r="33" spans="2:15" s="80" customFormat="1" ht="15" customHeight="1">
      <c r="B33" s="16">
        <v>2009</v>
      </c>
      <c r="C33" s="104">
        <f t="shared" si="2"/>
        <v>-155035.675</v>
      </c>
      <c r="D33" s="104">
        <f t="shared" si="2"/>
        <v>-82259.30600000004</v>
      </c>
      <c r="E33" s="104">
        <f t="shared" si="2"/>
        <v>-6450.439000000013</v>
      </c>
      <c r="F33" s="104">
        <f t="shared" si="2"/>
        <v>96604.576</v>
      </c>
      <c r="G33" s="104">
        <f t="shared" si="2"/>
        <v>122508.79500000004</v>
      </c>
      <c r="H33" s="104">
        <f t="shared" si="2"/>
        <v>108729.66700000002</v>
      </c>
      <c r="I33" s="104">
        <f t="shared" si="2"/>
        <v>-45416.18499999994</v>
      </c>
      <c r="J33" s="104">
        <f t="shared" si="2"/>
        <v>-87831.26199999993</v>
      </c>
      <c r="K33" s="104">
        <f t="shared" si="2"/>
        <v>-188788.93299999996</v>
      </c>
      <c r="L33" s="104">
        <f t="shared" si="2"/>
        <v>-187483.36199999996</v>
      </c>
      <c r="M33" s="104">
        <f t="shared" si="2"/>
        <v>-223018.54500000004</v>
      </c>
      <c r="N33" s="104">
        <f t="shared" si="2"/>
        <v>-212049.54500000004</v>
      </c>
      <c r="O33" s="103">
        <f t="shared" si="3"/>
        <v>-860490.2139999998</v>
      </c>
    </row>
    <row r="34" spans="2:15" s="80" customFormat="1" ht="15" customHeight="1">
      <c r="B34" s="16">
        <v>2010</v>
      </c>
      <c r="C34" s="104">
        <f t="shared" si="2"/>
        <v>-353303.979</v>
      </c>
      <c r="D34" s="104">
        <f t="shared" si="2"/>
        <v>-300056.155</v>
      </c>
      <c r="E34" s="104">
        <f t="shared" si="2"/>
        <v>-356731.75399999996</v>
      </c>
      <c r="F34" s="104">
        <f t="shared" si="2"/>
        <v>-190716.04200000002</v>
      </c>
      <c r="G34" s="104">
        <f t="shared" si="2"/>
        <v>-216029.912</v>
      </c>
      <c r="H34" s="104">
        <f t="shared" si="2"/>
        <v>-291566.10900000005</v>
      </c>
      <c r="I34" s="104">
        <f t="shared" si="2"/>
        <v>-298793.7869999999</v>
      </c>
      <c r="J34" s="104">
        <f t="shared" si="2"/>
        <v>-365729.64100000006</v>
      </c>
      <c r="K34" s="104">
        <f t="shared" si="2"/>
        <v>-456336.1220000001</v>
      </c>
      <c r="L34" s="104">
        <f t="shared" si="2"/>
        <v>-468951.0610000001</v>
      </c>
      <c r="M34" s="104">
        <f t="shared" si="2"/>
        <v>-656333.0220000001</v>
      </c>
      <c r="N34" s="104">
        <f t="shared" si="2"/>
        <v>-441531.323</v>
      </c>
      <c r="O34" s="103">
        <f t="shared" si="3"/>
        <v>-4396078.907000001</v>
      </c>
    </row>
    <row r="35" spans="2:15" s="80" customFormat="1" ht="15" customHeight="1">
      <c r="B35" s="18">
        <v>2011</v>
      </c>
      <c r="C35" s="104">
        <f t="shared" si="2"/>
        <v>-515924.09900000005</v>
      </c>
      <c r="D35" s="104">
        <f t="shared" si="2"/>
        <v>-435066.38800000015</v>
      </c>
      <c r="E35" s="104">
        <f t="shared" si="2"/>
        <v>-456071.9959999999</v>
      </c>
      <c r="F35" s="104">
        <f t="shared" si="2"/>
        <v>-413806.66099999996</v>
      </c>
      <c r="G35" s="104">
        <f t="shared" si="2"/>
        <v>-374827.79799999995</v>
      </c>
      <c r="H35" s="104">
        <f t="shared" si="2"/>
        <v>-323907.55599999987</v>
      </c>
      <c r="I35" s="104">
        <f t="shared" si="2"/>
        <v>-445010.1830000001</v>
      </c>
      <c r="J35" s="104">
        <f t="shared" si="2"/>
        <v>-642231.617</v>
      </c>
      <c r="K35" s="104">
        <f t="shared" si="2"/>
        <v>-578116.209</v>
      </c>
      <c r="L35" s="104">
        <f t="shared" si="2"/>
        <v>-498061.481</v>
      </c>
      <c r="M35" s="104">
        <f t="shared" si="2"/>
        <v>-568756.0499999999</v>
      </c>
      <c r="N35" s="104">
        <f t="shared" si="2"/>
        <v>-551486.367</v>
      </c>
      <c r="O35" s="103">
        <f t="shared" si="3"/>
        <v>-5803266.404999999</v>
      </c>
    </row>
    <row r="36" spans="2:15" s="80" customFormat="1" ht="15" customHeight="1">
      <c r="B36" s="19">
        <v>2012</v>
      </c>
      <c r="C36" s="105">
        <f>C12-C24</f>
        <v>-625462.943</v>
      </c>
      <c r="D36" s="105">
        <f>D12-D24</f>
        <v>-486199.26399999997</v>
      </c>
      <c r="E36" s="105">
        <f>E12-E24</f>
        <v>-474745.7679999999</v>
      </c>
      <c r="F36" s="105">
        <f>F12-F24</f>
        <v>-367699.4439999999</v>
      </c>
      <c r="G36" s="105">
        <f t="shared" si="2"/>
        <v>-341815.3720000001</v>
      </c>
      <c r="H36" s="105">
        <f t="shared" si="2"/>
        <v>-310749.076</v>
      </c>
      <c r="I36" s="105">
        <f t="shared" si="2"/>
        <v>-402059.0580000001</v>
      </c>
      <c r="J36" s="105">
        <f t="shared" si="2"/>
        <v>-521088.23</v>
      </c>
      <c r="K36" s="105">
        <f t="shared" si="2"/>
        <v>-401582.895</v>
      </c>
      <c r="L36" s="105">
        <f t="shared" si="2"/>
        <v>-647142.46</v>
      </c>
      <c r="M36" s="105"/>
      <c r="N36" s="105"/>
      <c r="O36" s="106">
        <f t="shared" si="3"/>
        <v>-4578544.51</v>
      </c>
    </row>
    <row r="37" spans="2:15" s="80" customFormat="1" ht="15" customHeight="1">
      <c r="B37" s="9" t="s">
        <v>53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94">
        <f>SUM(O29:O36)</f>
        <v>-10353049.478999998</v>
      </c>
    </row>
    <row r="38" spans="2:15" s="80" customFormat="1" ht="15" customHeight="1">
      <c r="B38" s="45" t="s">
        <v>54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2:15" s="80" customFormat="1" ht="15" customHeight="1">
      <c r="B39" s="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94"/>
    </row>
    <row r="45" spans="2:15" s="80" customFormat="1" ht="15" customHeight="1">
      <c r="B45" s="9"/>
      <c r="C45" s="108"/>
      <c r="D45" s="108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2012-11-14T16:55:13Z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