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<sst xmlns="http://schemas.openxmlformats.org/spreadsheetml/2006/main" count="233" uniqueCount="72">
  <si>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</si>
  <si>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</si>
  <si>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</si>
  <si>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</si>
  <si>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</si>
  <si>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</si>
  <si>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</si>
  <si>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</si>
  <si>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</si>
  <si>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</si>
  <si>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</si>
  <si>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</si>
  <si>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</si>
  <si>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</si>
  <si>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</si>
  <si>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</si>
  <si>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</si>
  <si>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</si>
  <si>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</si>
  <si>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</si>
  <si>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</si>
  <si>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</si>
  <si>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</si>
  <si>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</si>
  <si>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</si>
  <si>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</si>
  <si>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</si>
  <si>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</si>
  <si>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</si>
  <si>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</si>
  <si>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</si>
  <si>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</si>
  <si>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</si>
  <si>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</si>
  <si>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</si>
  <si>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</si>
  <si>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</si>
  <si>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</si>
  <si>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Urussanga: Exportações</t>
  </si>
  <si>
    <t>4. Balança Comercial Urussanga: Importações</t>
  </si>
  <si>
    <t>7. Balança Comercial Urussanga: Saldo</t>
  </si>
  <si>
    <t>BALANÇA COMERCIAL URUSSANGA: EXPORTAÇÕES</t>
  </si>
  <si>
    <t>PRINCIPAIS PRODUTOS EXPORTADOS - URUSSANGA</t>
  </si>
  <si>
    <t>PRINCIPAIS PAÍSES DE DESTINO DAS EXPORTAÇÕES - URUSSANGA</t>
  </si>
  <si>
    <t>BALANÇA COMERCIAL URUSSANGA: IMPORTAÇÕES</t>
  </si>
  <si>
    <t>PRINCIPAIS PRODUTOS IMPORTADOS - URUSSANGA</t>
  </si>
  <si>
    <t>PRINCIPAIS PAÍSES DE ORIGEM DAS IMPORTAÇÕES - URUSSANGA</t>
  </si>
  <si>
    <t>BALANÇA COMERCIAL URUSSANGA: SALDO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</si>
  <si>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</si>
  <si>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</si>
  <si>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</si>
  <si>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</si>
  <si>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China</t>
  </si>
  <si>
    <t>Total dos 6 principais produtos</t>
  </si>
  <si>
    <t>Total dos 2 principais produtos</t>
  </si>
  <si>
    <t>BALANÇA COMERCIAL BRASILEIRA: IMPORTAÇÕES</t>
  </si>
  <si>
    <t>Outros ladrilhos,  etc.de cerâmica,  vidrados,  esmaltados</t>
  </si>
  <si>
    <t>Total dos 5 principais países</t>
  </si>
  <si>
    <t>Outras obras de ferro ou aço</t>
  </si>
  <si>
    <t>Argentina</t>
  </si>
  <si>
    <t>Paraguai</t>
  </si>
  <si>
    <t>Outras câmaras-de-ar de borracha</t>
  </si>
  <si>
    <t>Carroçarias p/veic.automov.transp&gt;=10pessoas ou p/carga</t>
  </si>
  <si>
    <t>Outs.artigos p/usos sanitarios/higiênicos, de plásticos</t>
  </si>
  <si>
    <t>Bolívia</t>
  </si>
  <si>
    <t>Itália</t>
  </si>
  <si>
    <t>SETOR EXTERNO - MUNICÍPIO DE URUSSANGA - SC                                                                                     Carta de Conjuntura | SET 2012</t>
  </si>
  <si>
    <t>Chapas, etc.de polímeros estireno, s/suporte, n/reforc.etc</t>
  </si>
  <si>
    <t>Outros ventiladores</t>
  </si>
  <si>
    <t>Chile</t>
  </si>
  <si>
    <t>Peru</t>
  </si>
  <si>
    <t>Outros pneus novos de borracha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</si>
</sst>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0_);\(0\)"/>
    <numFmt numFmtId="170" formatCode="General_)"/>
    <numFmt numFmtId="171" formatCode="#,##0_ ;[Red]\-#,##0\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0" fontId="7" fillId="0" borderId="1">
      <alignment/>
      <protection/>
    </xf>
    <xf numFmtId="165" fontId="4" fillId="0" borderId="0" applyFill="0" applyBorder="0" applyProtection="0">
      <alignment/>
    </xf>
    <xf numFmtId="170" fontId="4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2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0" fontId="11" fillId="0" borderId="0" xfId="52" applyNumberFormat="1" applyFont="1">
      <alignment/>
      <protection/>
    </xf>
    <xf numFmtId="3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52" fillId="0" borderId="0" xfId="0" applyFont="1" applyAlignment="1">
      <alignment/>
    </xf>
    <xf numFmtId="3" fontId="11" fillId="0" borderId="0" xfId="67" applyNumberFormat="1" applyFont="1" applyBorder="1" applyAlignment="1">
      <alignment/>
    </xf>
    <xf numFmtId="166" fontId="11" fillId="0" borderId="0" xfId="67" applyNumberFormat="1" applyFont="1" applyBorder="1" applyAlignment="1">
      <alignment/>
    </xf>
    <xf numFmtId="3" fontId="10" fillId="0" borderId="0" xfId="52" applyNumberFormat="1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 vertical="top" wrapText="1"/>
    </xf>
    <xf numFmtId="10" fontId="52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/>
    </xf>
    <xf numFmtId="3" fontId="5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2" applyNumberFormat="1" applyFont="1" applyAlignment="1">
      <alignment horizontal="left" vertical="center"/>
      <protection/>
    </xf>
    <xf numFmtId="3" fontId="11" fillId="0" borderId="0" xfId="52" applyNumberFormat="1" applyFont="1" applyAlignment="1">
      <alignment horizontal="center" vertical="center"/>
      <protection/>
    </xf>
    <xf numFmtId="3" fontId="10" fillId="0" borderId="14" xfId="52" applyNumberFormat="1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left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0" fontId="11" fillId="0" borderId="15" xfId="52" applyNumberFormat="1" applyFont="1" applyBorder="1" applyAlignment="1">
      <alignment horizontal="left" vertical="center"/>
      <protection/>
    </xf>
    <xf numFmtId="3" fontId="11" fillId="0" borderId="15" xfId="52" applyNumberFormat="1" applyFont="1" applyBorder="1" applyAlignment="1">
      <alignment horizontal="center" vertical="center"/>
      <protection/>
    </xf>
    <xf numFmtId="3" fontId="10" fillId="0" borderId="15" xfId="52" applyNumberFormat="1" applyFont="1" applyBorder="1" applyAlignment="1">
      <alignment horizontal="center" vertical="center"/>
      <protection/>
    </xf>
    <xf numFmtId="167" fontId="11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3" fontId="10" fillId="0" borderId="0" xfId="52" applyNumberFormat="1" applyFont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3" fontId="54" fillId="0" borderId="1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3" fontId="54" fillId="0" borderId="12" xfId="0" applyNumberFormat="1" applyFont="1" applyBorder="1" applyAlignment="1">
      <alignment horizontal="center" vertical="center"/>
    </xf>
    <xf numFmtId="3" fontId="56" fillId="0" borderId="0" xfId="0" applyNumberFormat="1" applyFont="1" applyAlignment="1">
      <alignment/>
    </xf>
    <xf numFmtId="169" fontId="11" fillId="0" borderId="0" xfId="67" applyNumberFormat="1" applyFont="1" applyBorder="1" applyAlignment="1">
      <alignment horizontal="left" vertical="center"/>
    </xf>
    <xf numFmtId="169" fontId="11" fillId="0" borderId="15" xfId="67" applyNumberFormat="1" applyFont="1" applyBorder="1" applyAlignment="1">
      <alignment horizontal="left" vertical="center"/>
    </xf>
    <xf numFmtId="167" fontId="10" fillId="0" borderId="0" xfId="52" applyFont="1" applyAlignment="1">
      <alignment vertical="center"/>
      <protection/>
    </xf>
    <xf numFmtId="0" fontId="54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52" applyNumberFormat="1" applyFont="1" applyAlignment="1">
      <alignment horizontal="left"/>
      <protection/>
    </xf>
    <xf numFmtId="0" fontId="11" fillId="0" borderId="0" xfId="52" applyNumberFormat="1" applyFont="1" applyBorder="1" applyAlignment="1">
      <alignment horizontal="left"/>
      <protection/>
    </xf>
    <xf numFmtId="0" fontId="11" fillId="0" borderId="15" xfId="52" applyNumberFormat="1" applyFont="1" applyBorder="1" applyAlignment="1">
      <alignment horizontal="left"/>
      <protection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167" fontId="13" fillId="0" borderId="0" xfId="52" applyFont="1">
      <alignment/>
      <protection/>
    </xf>
    <xf numFmtId="3" fontId="52" fillId="0" borderId="0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3" fontId="52" fillId="0" borderId="11" xfId="0" applyNumberFormat="1" applyFont="1" applyBorder="1" applyAlignment="1">
      <alignment horizontal="center"/>
    </xf>
    <xf numFmtId="3" fontId="12" fillId="34" borderId="16" xfId="47" applyNumberFormat="1" applyFont="1" applyFill="1" applyBorder="1" applyAlignment="1" applyProtection="1">
      <alignment horizontal="center" vertical="center"/>
      <protection/>
    </xf>
    <xf numFmtId="3" fontId="12" fillId="34" borderId="17" xfId="47" applyNumberFormat="1" applyFont="1" applyFill="1" applyBorder="1" applyAlignment="1" applyProtection="1">
      <alignment horizontal="center" vertical="center"/>
      <protection/>
    </xf>
    <xf numFmtId="3" fontId="12" fillId="34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4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7" fontId="54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1" fillId="0" borderId="0" xfId="52" applyNumberFormat="1" applyFont="1">
      <alignment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1" fontId="11" fillId="0" borderId="13" xfId="0" applyNumberFormat="1" applyFont="1" applyBorder="1" applyAlignment="1">
      <alignment horizontal="center" vertical="center"/>
    </xf>
    <xf numFmtId="171" fontId="11" fillId="0" borderId="14" xfId="67" applyNumberFormat="1" applyFont="1" applyBorder="1" applyAlignment="1">
      <alignment horizontal="center" vertical="center"/>
    </xf>
    <xf numFmtId="171" fontId="10" fillId="0" borderId="0" xfId="67" applyNumberFormat="1" applyFont="1" applyBorder="1" applyAlignment="1">
      <alignment horizontal="center" vertical="center"/>
    </xf>
    <xf numFmtId="171" fontId="11" fillId="0" borderId="0" xfId="67" applyNumberFormat="1" applyFont="1" applyBorder="1" applyAlignment="1">
      <alignment horizontal="center" vertical="center"/>
    </xf>
    <xf numFmtId="171" fontId="11" fillId="0" borderId="15" xfId="67" applyNumberFormat="1" applyFont="1" applyBorder="1" applyAlignment="1">
      <alignment horizontal="center" vertical="center"/>
    </xf>
    <xf numFmtId="171" fontId="10" fillId="0" borderId="15" xfId="67" applyNumberFormat="1" applyFont="1" applyBorder="1" applyAlignment="1">
      <alignment horizontal="center" vertical="center"/>
    </xf>
    <xf numFmtId="171" fontId="11" fillId="0" borderId="0" xfId="52" applyNumberFormat="1" applyFont="1" applyAlignment="1">
      <alignment vertical="center"/>
      <protection/>
    </xf>
    <xf numFmtId="171" fontId="10" fillId="0" borderId="0" xfId="52" applyNumberFormat="1" applyFont="1" applyAlignment="1">
      <alignment horizontal="center" vertical="center"/>
      <protection/>
    </xf>
    <xf numFmtId="171" fontId="10" fillId="0" borderId="0" xfId="52" applyNumberFormat="1" applyFont="1" applyAlignment="1">
      <alignment horizontal="center"/>
      <protection/>
    </xf>
    <xf numFmtId="171" fontId="11" fillId="0" borderId="0" xfId="52" applyNumberFormat="1" applyFont="1" applyAlignment="1">
      <alignment horizontal="center"/>
      <protection/>
    </xf>
    <xf numFmtId="171" fontId="11" fillId="0" borderId="0" xfId="67" applyNumberFormat="1" applyFont="1" applyBorder="1" applyAlignment="1">
      <alignment/>
    </xf>
    <xf numFmtId="171" fontId="12" fillId="34" borderId="16" xfId="47" applyNumberFormat="1" applyFont="1" applyFill="1" applyBorder="1" applyAlignment="1" applyProtection="1">
      <alignment horizontal="center" vertical="center"/>
      <protection/>
    </xf>
    <xf numFmtId="171" fontId="12" fillId="34" borderId="17" xfId="47" applyNumberFormat="1" applyFont="1" applyFill="1" applyBorder="1" applyAlignment="1" applyProtection="1">
      <alignment horizontal="center" vertical="center"/>
      <protection/>
    </xf>
    <xf numFmtId="171" fontId="12" fillId="34" borderId="18" xfId="47" applyNumberFormat="1" applyFont="1" applyFill="1" applyBorder="1" applyAlignment="1" applyProtection="1">
      <alignment horizontal="center" vertical="center"/>
      <protection/>
    </xf>
    <xf numFmtId="171" fontId="11" fillId="0" borderId="13" xfId="0" applyNumberFormat="1" applyFont="1" applyBorder="1" applyAlignment="1">
      <alignment horizontal="center"/>
    </xf>
    <xf numFmtId="171" fontId="10" fillId="0" borderId="14" xfId="52" applyNumberFormat="1" applyFont="1" applyBorder="1" applyAlignment="1">
      <alignment horizontal="center"/>
      <protection/>
    </xf>
    <xf numFmtId="171" fontId="10" fillId="0" borderId="0" xfId="52" applyNumberFormat="1" applyFont="1" applyBorder="1" applyAlignment="1">
      <alignment horizontal="center"/>
      <protection/>
    </xf>
    <xf numFmtId="171" fontId="11" fillId="0" borderId="0" xfId="52" applyNumberFormat="1" applyFont="1" applyBorder="1" applyAlignment="1">
      <alignment horizontal="center"/>
      <protection/>
    </xf>
    <xf numFmtId="171" fontId="11" fillId="0" borderId="15" xfId="52" applyNumberFormat="1" applyFont="1" applyBorder="1" applyAlignment="1">
      <alignment horizontal="center"/>
      <protection/>
    </xf>
    <xf numFmtId="171" fontId="10" fillId="0" borderId="15" xfId="52" applyNumberFormat="1" applyFont="1" applyBorder="1" applyAlignment="1">
      <alignment horizontal="center"/>
      <protection/>
    </xf>
    <xf numFmtId="171" fontId="11" fillId="0" borderId="14" xfId="52" applyNumberFormat="1" applyFont="1" applyBorder="1" applyAlignment="1">
      <alignment horizontal="center"/>
      <protection/>
    </xf>
    <xf numFmtId="171" fontId="56" fillId="0" borderId="0" xfId="0" applyNumberFormat="1" applyFont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1900" TargetMode="External" /><Relationship Id="rId9" Type="http://schemas.openxmlformats.org/officeDocument/2006/relationships/hyperlink" Target="http://www.ibge.gov.br/cidadesat/link.php?codmun=4219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17</xdr:row>
      <xdr:rowOff>76200</xdr:rowOff>
    </xdr:from>
    <xdr:to>
      <xdr:col>8</xdr:col>
      <xdr:colOff>104775</xdr:colOff>
      <xdr:row>30</xdr:row>
      <xdr:rowOff>38100</xdr:rowOff>
    </xdr:to>
    <xdr:pic>
      <xdr:nvPicPr>
        <xdr:cNvPr id="3" name="Imagem 4" descr="italianos4726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2771775"/>
          <a:ext cx="238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66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Urussanga: Exportações"/>
    <hyperlink ref="B4" location="Produtos_Exp!A1" display="2. Produtos exportados"/>
    <hyperlink ref="B5" location="Países_Exp!A1" display="3. Países de destino"/>
    <hyperlink ref="B6" location="Importação!A1" display="4. Balança Comercial Urussanga: Importações"/>
    <hyperlink ref="B7" location="Produtos_Imp!A1" display="5. Produtos importados"/>
    <hyperlink ref="B8" location="Países_Imp!A1" display="6. Países de origem"/>
    <hyperlink ref="B9" location="Saldo!A1" display="7. Balança Comercial Urussang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95" customWidth="1"/>
    <col min="4" max="4" width="13.8515625" style="95" bestFit="1" customWidth="1"/>
    <col min="5" max="13" width="12.7109375" style="95" customWidth="1"/>
    <col min="14" max="14" width="12.28125" style="95" customWidth="1"/>
    <col min="15" max="15" width="13.421875" style="95" customWidth="1"/>
    <col min="16" max="16384" width="14.8515625" style="11" customWidth="1"/>
  </cols>
  <sheetData>
    <row r="1" spans="2:15" s="8" customFormat="1" ht="15" customHeight="1">
      <c r="B1" s="40" t="s">
        <v>18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09" t="s">
        <v>36</v>
      </c>
    </row>
    <row r="2" ht="15" customHeight="1">
      <c r="O2" s="110"/>
    </row>
    <row r="3" spans="2:15" ht="15" customHeight="1">
      <c r="B3" s="14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111"/>
    </row>
    <row r="4" spans="2:15" ht="15" customHeight="1">
      <c r="B4" s="16" t="s">
        <v>48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2:15" ht="15" customHeight="1" thickBot="1">
      <c r="B5" s="69" t="s">
        <v>0</v>
      </c>
      <c r="C5" s="112" t="s">
        <v>1</v>
      </c>
      <c r="D5" s="112" t="s">
        <v>2</v>
      </c>
      <c r="E5" s="112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112" t="s">
        <v>12</v>
      </c>
      <c r="O5" s="112" t="s">
        <v>13</v>
      </c>
    </row>
    <row r="6" spans="2:15" ht="15" customHeight="1" thickTop="1">
      <c r="B6" s="70">
        <v>2006</v>
      </c>
      <c r="C6" s="107">
        <v>9286850.191</v>
      </c>
      <c r="D6" s="107">
        <v>8774460.707</v>
      </c>
      <c r="E6" s="107">
        <v>11396765.577</v>
      </c>
      <c r="F6" s="107">
        <v>9830693.648</v>
      </c>
      <c r="G6" s="107">
        <v>10304884.611</v>
      </c>
      <c r="H6" s="107">
        <v>11463247.538</v>
      </c>
      <c r="I6" s="107">
        <v>13651047.549</v>
      </c>
      <c r="J6" s="107">
        <v>13671699.785</v>
      </c>
      <c r="K6" s="107">
        <v>12576856.844</v>
      </c>
      <c r="L6" s="107">
        <v>12689255.149</v>
      </c>
      <c r="M6" s="107">
        <v>11896874.788</v>
      </c>
      <c r="N6" s="107">
        <v>12264833.144</v>
      </c>
      <c r="O6" s="113">
        <f aca="true" t="shared" si="0" ref="O6:O12">SUM(C6:N6)</f>
        <v>137807469.53100002</v>
      </c>
    </row>
    <row r="7" spans="2:15" ht="15" customHeight="1">
      <c r="B7" s="70">
        <v>2007</v>
      </c>
      <c r="C7" s="107">
        <v>10983867.609</v>
      </c>
      <c r="D7" s="107">
        <v>10129505.211</v>
      </c>
      <c r="E7" s="107">
        <v>12888955.944</v>
      </c>
      <c r="F7" s="107">
        <v>12446172.314</v>
      </c>
      <c r="G7" s="107">
        <v>13647281.258</v>
      </c>
      <c r="H7" s="107">
        <v>13118083.296</v>
      </c>
      <c r="I7" s="107">
        <v>14119547.669</v>
      </c>
      <c r="J7" s="107">
        <v>15100028.78</v>
      </c>
      <c r="K7" s="107">
        <v>14165675.118</v>
      </c>
      <c r="L7" s="107">
        <v>15767821.852</v>
      </c>
      <c r="M7" s="107">
        <v>14051330.343</v>
      </c>
      <c r="N7" s="107">
        <v>14230803.436</v>
      </c>
      <c r="O7" s="114">
        <f t="shared" si="0"/>
        <v>160649072.82999998</v>
      </c>
    </row>
    <row r="8" spans="2:15" ht="15" customHeight="1">
      <c r="B8" s="70">
        <v>2008</v>
      </c>
      <c r="C8" s="107">
        <v>515373.423</v>
      </c>
      <c r="D8" s="107">
        <v>631506.391</v>
      </c>
      <c r="E8" s="107">
        <v>653959.318</v>
      </c>
      <c r="F8" s="107">
        <v>657438.016</v>
      </c>
      <c r="G8" s="107">
        <v>870686.951</v>
      </c>
      <c r="H8" s="107">
        <v>801656.95</v>
      </c>
      <c r="I8" s="107">
        <v>834163.716</v>
      </c>
      <c r="J8" s="107">
        <v>796876.217</v>
      </c>
      <c r="K8" s="107">
        <v>770336.461</v>
      </c>
      <c r="L8" s="107">
        <v>747625.158</v>
      </c>
      <c r="M8" s="107">
        <v>486060.826</v>
      </c>
      <c r="N8" s="107">
        <v>565408.642</v>
      </c>
      <c r="O8" s="114">
        <f t="shared" si="0"/>
        <v>8331092.069</v>
      </c>
    </row>
    <row r="9" spans="2:15" ht="15" customHeight="1">
      <c r="B9" s="70">
        <v>2009</v>
      </c>
      <c r="C9" s="107">
        <v>9781920.008</v>
      </c>
      <c r="D9" s="107">
        <v>9586405.593</v>
      </c>
      <c r="E9" s="107">
        <v>11809225.427</v>
      </c>
      <c r="F9" s="107">
        <v>12321617.241</v>
      </c>
      <c r="G9" s="107">
        <v>11984585.301</v>
      </c>
      <c r="H9" s="107">
        <v>14467784.664</v>
      </c>
      <c r="I9" s="107">
        <v>14141930.086</v>
      </c>
      <c r="J9" s="107">
        <v>13840850.343</v>
      </c>
      <c r="K9" s="107">
        <v>13863221.927</v>
      </c>
      <c r="L9" s="107">
        <v>14081686.044</v>
      </c>
      <c r="M9" s="107">
        <v>12652892.311</v>
      </c>
      <c r="N9" s="107">
        <v>14462623.86</v>
      </c>
      <c r="O9" s="114">
        <f t="shared" si="0"/>
        <v>152994742.805</v>
      </c>
    </row>
    <row r="10" spans="2:15" ht="15" customHeight="1">
      <c r="B10" s="70">
        <v>2010</v>
      </c>
      <c r="C10" s="107">
        <v>11305066.944</v>
      </c>
      <c r="D10" s="107">
        <v>12197237.398</v>
      </c>
      <c r="E10" s="107">
        <v>15727499.154</v>
      </c>
      <c r="F10" s="107">
        <v>15161211.373</v>
      </c>
      <c r="G10" s="107">
        <v>17702500.109</v>
      </c>
      <c r="H10" s="107">
        <v>17093911.55</v>
      </c>
      <c r="I10" s="107">
        <v>17672924.687</v>
      </c>
      <c r="J10" s="107">
        <v>19236252.688</v>
      </c>
      <c r="K10" s="107">
        <v>18832790.42</v>
      </c>
      <c r="L10" s="107">
        <v>18380418.198</v>
      </c>
      <c r="M10" s="107">
        <v>17687332.378</v>
      </c>
      <c r="N10" s="107">
        <v>20918140.436</v>
      </c>
      <c r="O10" s="114">
        <f t="shared" si="0"/>
        <v>201915285.335</v>
      </c>
    </row>
    <row r="11" spans="2:15" ht="15" customHeight="1">
      <c r="B11" s="71">
        <v>2011</v>
      </c>
      <c r="C11" s="115">
        <v>15214352.952</v>
      </c>
      <c r="D11" s="115">
        <v>16732470.279</v>
      </c>
      <c r="E11" s="115">
        <v>19285976.953</v>
      </c>
      <c r="F11" s="115">
        <v>20172976.975</v>
      </c>
      <c r="G11" s="115">
        <v>23208656.952</v>
      </c>
      <c r="H11" s="115">
        <v>23689078.794</v>
      </c>
      <c r="I11" s="115">
        <v>22251876.846</v>
      </c>
      <c r="J11" s="115">
        <v>26158507.329</v>
      </c>
      <c r="K11" s="115">
        <v>23285058.03</v>
      </c>
      <c r="L11" s="115">
        <v>22139952.919</v>
      </c>
      <c r="M11" s="115">
        <v>21773462.792</v>
      </c>
      <c r="N11" s="115">
        <v>22127203.947</v>
      </c>
      <c r="O11" s="114">
        <f t="shared" si="0"/>
        <v>256039574.76799998</v>
      </c>
    </row>
    <row r="12" spans="2:15" ht="15" customHeight="1">
      <c r="B12" s="72">
        <v>2012</v>
      </c>
      <c r="C12" s="116">
        <v>16141225</v>
      </c>
      <c r="D12" s="116">
        <v>18027792</v>
      </c>
      <c r="E12" s="116">
        <v>20910732</v>
      </c>
      <c r="F12" s="116">
        <v>19566298</v>
      </c>
      <c r="G12" s="116">
        <v>23214806.851</v>
      </c>
      <c r="H12" s="116">
        <v>19352834.494</v>
      </c>
      <c r="I12" s="116">
        <v>21003237.336</v>
      </c>
      <c r="J12" s="116">
        <v>22380911.208</v>
      </c>
      <c r="K12" s="116">
        <v>19998382.904</v>
      </c>
      <c r="L12" s="116"/>
      <c r="M12" s="116"/>
      <c r="N12" s="116"/>
      <c r="O12" s="117">
        <f t="shared" si="0"/>
        <v>180596219.79299998</v>
      </c>
    </row>
    <row r="13" spans="2:15" ht="15" customHeight="1">
      <c r="B13" s="11" t="s">
        <v>37</v>
      </c>
      <c r="O13" s="106">
        <f>SUM(O6:O12)</f>
        <v>1098333457.131</v>
      </c>
    </row>
    <row r="14" ht="15" customHeight="1">
      <c r="O14" s="106"/>
    </row>
    <row r="15" spans="2:15" ht="15" customHeight="1">
      <c r="B15" s="14" t="s">
        <v>55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15" customHeight="1">
      <c r="B16" s="16" t="s">
        <v>48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2:15" ht="15" customHeight="1" thickBot="1">
      <c r="B17" s="69" t="s">
        <v>0</v>
      </c>
      <c r="C17" s="112" t="s">
        <v>1</v>
      </c>
      <c r="D17" s="112" t="s">
        <v>2</v>
      </c>
      <c r="E17" s="112" t="s">
        <v>3</v>
      </c>
      <c r="F17" s="112" t="s">
        <v>4</v>
      </c>
      <c r="G17" s="112" t="s">
        <v>5</v>
      </c>
      <c r="H17" s="112" t="s">
        <v>6</v>
      </c>
      <c r="I17" s="112" t="s">
        <v>7</v>
      </c>
      <c r="J17" s="112" t="s">
        <v>8</v>
      </c>
      <c r="K17" s="112" t="s">
        <v>9</v>
      </c>
      <c r="L17" s="112" t="s">
        <v>10</v>
      </c>
      <c r="M17" s="112" t="s">
        <v>11</v>
      </c>
      <c r="N17" s="112" t="s">
        <v>12</v>
      </c>
      <c r="O17" s="112" t="s">
        <v>13</v>
      </c>
    </row>
    <row r="18" spans="2:15" ht="15" customHeight="1" thickTop="1">
      <c r="B18" s="70">
        <v>2006</v>
      </c>
      <c r="C18" s="107">
        <v>6451583.442</v>
      </c>
      <c r="D18" s="107">
        <v>5971518.694</v>
      </c>
      <c r="E18" s="107">
        <v>7706591.108</v>
      </c>
      <c r="F18" s="107">
        <v>6741387.155</v>
      </c>
      <c r="G18" s="107">
        <v>7287576.65</v>
      </c>
      <c r="H18" s="107">
        <v>7365110.533</v>
      </c>
      <c r="I18" s="107">
        <v>7991677.185</v>
      </c>
      <c r="J18" s="107">
        <v>9117177.055</v>
      </c>
      <c r="K18" s="107">
        <v>8108928.969</v>
      </c>
      <c r="L18" s="107">
        <v>8738125.726</v>
      </c>
      <c r="M18" s="107">
        <v>8658192.546</v>
      </c>
      <c r="N18" s="107">
        <v>7212971.742</v>
      </c>
      <c r="O18" s="113">
        <f aca="true" t="shared" si="1" ref="O18:O24">SUM(C18:N18)</f>
        <v>91350840.805</v>
      </c>
    </row>
    <row r="19" spans="2:15" ht="15" customHeight="1">
      <c r="B19" s="70">
        <v>2007</v>
      </c>
      <c r="C19" s="107">
        <v>8460558.886</v>
      </c>
      <c r="D19" s="107">
        <v>7228890.125</v>
      </c>
      <c r="E19" s="107">
        <v>9585314.219</v>
      </c>
      <c r="F19" s="107">
        <v>8265465.151</v>
      </c>
      <c r="G19" s="107">
        <v>9793819.576</v>
      </c>
      <c r="H19" s="107">
        <v>9295617.598</v>
      </c>
      <c r="I19" s="107">
        <v>10775199.036</v>
      </c>
      <c r="J19" s="107">
        <v>11559257.073</v>
      </c>
      <c r="K19" s="107">
        <v>10690974.289</v>
      </c>
      <c r="L19" s="107">
        <v>12339139.645</v>
      </c>
      <c r="M19" s="107">
        <v>12030737.023</v>
      </c>
      <c r="N19" s="107">
        <v>10592473.629</v>
      </c>
      <c r="O19" s="114">
        <f t="shared" si="1"/>
        <v>120617446.25</v>
      </c>
    </row>
    <row r="20" spans="2:15" ht="15" customHeight="1">
      <c r="B20" s="70">
        <v>2008</v>
      </c>
      <c r="C20" s="107">
        <v>632854.184</v>
      </c>
      <c r="D20" s="107">
        <v>589135.935</v>
      </c>
      <c r="E20" s="107">
        <v>549861.714</v>
      </c>
      <c r="F20" s="107">
        <v>568883.91</v>
      </c>
      <c r="G20" s="107">
        <v>685618.224</v>
      </c>
      <c r="H20" s="107">
        <v>701540.554</v>
      </c>
      <c r="I20" s="107">
        <v>741911.265</v>
      </c>
      <c r="J20" s="107">
        <v>804434.336</v>
      </c>
      <c r="K20" s="107">
        <v>804528.014</v>
      </c>
      <c r="L20" s="107">
        <v>745246.908</v>
      </c>
      <c r="M20" s="107">
        <v>597649.118</v>
      </c>
      <c r="N20" s="107">
        <v>519059.693</v>
      </c>
      <c r="O20" s="114">
        <f t="shared" si="1"/>
        <v>7940723.8549999995</v>
      </c>
    </row>
    <row r="21" spans="2:15" ht="15" customHeight="1">
      <c r="B21" s="70">
        <v>2009</v>
      </c>
      <c r="C21" s="107">
        <v>10311642.361</v>
      </c>
      <c r="D21" s="107">
        <v>7825670.189</v>
      </c>
      <c r="E21" s="107">
        <v>10053047.413</v>
      </c>
      <c r="F21" s="107">
        <v>8629548.972</v>
      </c>
      <c r="G21" s="107">
        <v>9361505.436</v>
      </c>
      <c r="H21" s="107">
        <v>9864887.68</v>
      </c>
      <c r="I21" s="107">
        <v>11231404.032</v>
      </c>
      <c r="J21" s="107">
        <v>10787874.378</v>
      </c>
      <c r="K21" s="107">
        <v>12554379.998</v>
      </c>
      <c r="L21" s="107">
        <v>12766155.04</v>
      </c>
      <c r="M21" s="107">
        <v>12042461.279</v>
      </c>
      <c r="N21" s="107">
        <v>12293766.21</v>
      </c>
      <c r="O21" s="114">
        <f t="shared" si="1"/>
        <v>127722342.988</v>
      </c>
    </row>
    <row r="22" spans="2:15" ht="15" customHeight="1">
      <c r="B22" s="71">
        <v>2010</v>
      </c>
      <c r="C22" s="115">
        <v>11485732.546</v>
      </c>
      <c r="D22" s="115">
        <v>11808067.882</v>
      </c>
      <c r="E22" s="115">
        <v>15055314.758</v>
      </c>
      <c r="F22" s="115">
        <v>13878955.627</v>
      </c>
      <c r="G22" s="115">
        <v>14252157.929</v>
      </c>
      <c r="H22" s="115">
        <v>14827231.355</v>
      </c>
      <c r="I22" s="115">
        <v>16329284.158</v>
      </c>
      <c r="J22" s="115">
        <v>16844911.126</v>
      </c>
      <c r="K22" s="115">
        <v>17755273.642</v>
      </c>
      <c r="L22" s="115">
        <v>16553991.227</v>
      </c>
      <c r="M22" s="115">
        <v>17395845.472</v>
      </c>
      <c r="N22" s="115">
        <v>15573971.564</v>
      </c>
      <c r="O22" s="114">
        <f t="shared" si="1"/>
        <v>181760737.286</v>
      </c>
    </row>
    <row r="23" spans="2:15" ht="15" customHeight="1">
      <c r="B23" s="71">
        <v>2011</v>
      </c>
      <c r="C23" s="115">
        <v>14816695.123</v>
      </c>
      <c r="D23" s="115">
        <v>15538191.743</v>
      </c>
      <c r="E23" s="115">
        <v>17734365.659</v>
      </c>
      <c r="F23" s="115">
        <v>18311796.67</v>
      </c>
      <c r="G23" s="115">
        <v>19684563.177</v>
      </c>
      <c r="H23" s="115">
        <v>19259135.435</v>
      </c>
      <c r="I23" s="115">
        <v>19113421.104</v>
      </c>
      <c r="J23" s="115">
        <v>22280405.994</v>
      </c>
      <c r="K23" s="115">
        <v>20212826.932</v>
      </c>
      <c r="L23" s="115">
        <v>19784954.244</v>
      </c>
      <c r="M23" s="115">
        <v>21195250.933</v>
      </c>
      <c r="N23" s="115">
        <v>18313505.876</v>
      </c>
      <c r="O23" s="114">
        <f t="shared" si="1"/>
        <v>226245112.89</v>
      </c>
    </row>
    <row r="24" spans="2:15" ht="15" customHeight="1">
      <c r="B24" s="72">
        <v>2012</v>
      </c>
      <c r="C24" s="116">
        <v>17440651.888</v>
      </c>
      <c r="D24" s="116">
        <v>16318345.862</v>
      </c>
      <c r="E24" s="116">
        <v>18890435.654</v>
      </c>
      <c r="F24" s="116">
        <v>18685191.414</v>
      </c>
      <c r="G24" s="116">
        <v>20262719.937</v>
      </c>
      <c r="H24" s="116">
        <v>18546973.588</v>
      </c>
      <c r="I24" s="116">
        <v>18126236.543</v>
      </c>
      <c r="J24" s="116">
        <v>19154838.116</v>
      </c>
      <c r="K24" s="116">
        <v>17442425.181</v>
      </c>
      <c r="L24" s="116"/>
      <c r="M24" s="116"/>
      <c r="N24" s="116"/>
      <c r="O24" s="117">
        <f t="shared" si="1"/>
        <v>164867818.183</v>
      </c>
    </row>
    <row r="25" spans="2:15" ht="15" customHeight="1">
      <c r="B25" s="11" t="s">
        <v>37</v>
      </c>
      <c r="O25" s="106">
        <f>SUM(O18:O24)</f>
        <v>920505022.257</v>
      </c>
    </row>
    <row r="26" ht="15" customHeight="1">
      <c r="O26" s="106"/>
    </row>
    <row r="27" spans="2:15" ht="15" customHeight="1">
      <c r="B27" s="14" t="s">
        <v>33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 ht="15" customHeight="1">
      <c r="B28" s="16" t="s">
        <v>48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ht="15" customHeight="1" thickBot="1">
      <c r="B29" s="69" t="s">
        <v>0</v>
      </c>
      <c r="C29" s="112" t="s">
        <v>1</v>
      </c>
      <c r="D29" s="112" t="s">
        <v>2</v>
      </c>
      <c r="E29" s="112" t="s">
        <v>3</v>
      </c>
      <c r="F29" s="112" t="s">
        <v>4</v>
      </c>
      <c r="G29" s="112" t="s">
        <v>5</v>
      </c>
      <c r="H29" s="112" t="s">
        <v>6</v>
      </c>
      <c r="I29" s="112" t="s">
        <v>7</v>
      </c>
      <c r="J29" s="112" t="s">
        <v>8</v>
      </c>
      <c r="K29" s="112" t="s">
        <v>9</v>
      </c>
      <c r="L29" s="112" t="s">
        <v>10</v>
      </c>
      <c r="M29" s="112" t="s">
        <v>11</v>
      </c>
      <c r="N29" s="112" t="s">
        <v>12</v>
      </c>
      <c r="O29" s="112" t="s">
        <v>13</v>
      </c>
    </row>
    <row r="30" spans="2:15" ht="15" customHeight="1" thickTop="1">
      <c r="B30" s="70">
        <v>2006</v>
      </c>
      <c r="C30" s="107">
        <f aca="true" t="shared" si="2" ref="C30:N35">C6-C18</f>
        <v>2835266.749</v>
      </c>
      <c r="D30" s="107">
        <f t="shared" si="2"/>
        <v>2802942.0130000003</v>
      </c>
      <c r="E30" s="107">
        <f t="shared" si="2"/>
        <v>3690174.4689999996</v>
      </c>
      <c r="F30" s="107">
        <f t="shared" si="2"/>
        <v>3089306.493</v>
      </c>
      <c r="G30" s="107">
        <f t="shared" si="2"/>
        <v>3017307.960999999</v>
      </c>
      <c r="H30" s="107">
        <f t="shared" si="2"/>
        <v>4098137.005000001</v>
      </c>
      <c r="I30" s="107">
        <f t="shared" si="2"/>
        <v>5659370.364000001</v>
      </c>
      <c r="J30" s="107">
        <f t="shared" si="2"/>
        <v>4554522.73</v>
      </c>
      <c r="K30" s="107">
        <f t="shared" si="2"/>
        <v>4467927.875000001</v>
      </c>
      <c r="L30" s="107">
        <f t="shared" si="2"/>
        <v>3951129.4230000004</v>
      </c>
      <c r="M30" s="107">
        <f t="shared" si="2"/>
        <v>3238682.2420000006</v>
      </c>
      <c r="N30" s="107">
        <f t="shared" si="2"/>
        <v>5051861.402</v>
      </c>
      <c r="O30" s="113">
        <f aca="true" t="shared" si="3" ref="O30:O36">SUM(C30:N30)</f>
        <v>46456628.726</v>
      </c>
    </row>
    <row r="31" spans="2:15" ht="15" customHeight="1">
      <c r="B31" s="70">
        <v>2007</v>
      </c>
      <c r="C31" s="107">
        <f t="shared" si="2"/>
        <v>2523308.7229999993</v>
      </c>
      <c r="D31" s="107">
        <f t="shared" si="2"/>
        <v>2900615.085999999</v>
      </c>
      <c r="E31" s="107">
        <f t="shared" si="2"/>
        <v>3303641.7249999996</v>
      </c>
      <c r="F31" s="107">
        <f t="shared" si="2"/>
        <v>4180707.1629999997</v>
      </c>
      <c r="G31" s="107">
        <f t="shared" si="2"/>
        <v>3853461.682</v>
      </c>
      <c r="H31" s="107">
        <f t="shared" si="2"/>
        <v>3822465.698000001</v>
      </c>
      <c r="I31" s="107">
        <f t="shared" si="2"/>
        <v>3344348.6329999994</v>
      </c>
      <c r="J31" s="107">
        <f t="shared" si="2"/>
        <v>3540771.7069999985</v>
      </c>
      <c r="K31" s="107">
        <f t="shared" si="2"/>
        <v>3474700.829</v>
      </c>
      <c r="L31" s="107">
        <f t="shared" si="2"/>
        <v>3428682.2070000004</v>
      </c>
      <c r="M31" s="107">
        <f t="shared" si="2"/>
        <v>2020593.3200000003</v>
      </c>
      <c r="N31" s="107">
        <f t="shared" si="2"/>
        <v>3638329.807</v>
      </c>
      <c r="O31" s="114">
        <f t="shared" si="3"/>
        <v>40031626.58</v>
      </c>
    </row>
    <row r="32" spans="2:15" ht="15" customHeight="1">
      <c r="B32" s="70">
        <v>2008</v>
      </c>
      <c r="C32" s="107">
        <f t="shared" si="2"/>
        <v>-117480.761</v>
      </c>
      <c r="D32" s="107">
        <f t="shared" si="2"/>
        <v>42370.45599999989</v>
      </c>
      <c r="E32" s="107">
        <f t="shared" si="2"/>
        <v>104097.60399999993</v>
      </c>
      <c r="F32" s="107">
        <f t="shared" si="2"/>
        <v>88554.10599999991</v>
      </c>
      <c r="G32" s="107">
        <f t="shared" si="2"/>
        <v>185068.72699999996</v>
      </c>
      <c r="H32" s="107">
        <f t="shared" si="2"/>
        <v>100116.39599999995</v>
      </c>
      <c r="I32" s="107">
        <f t="shared" si="2"/>
        <v>92252.451</v>
      </c>
      <c r="J32" s="107">
        <f t="shared" si="2"/>
        <v>-7558.119000000064</v>
      </c>
      <c r="K32" s="107">
        <f t="shared" si="2"/>
        <v>-34191.552999999956</v>
      </c>
      <c r="L32" s="107">
        <f t="shared" si="2"/>
        <v>2378.25</v>
      </c>
      <c r="M32" s="107">
        <f t="shared" si="2"/>
        <v>-111588.29200000002</v>
      </c>
      <c r="N32" s="107">
        <f t="shared" si="2"/>
        <v>46348.948999999964</v>
      </c>
      <c r="O32" s="114">
        <f t="shared" si="3"/>
        <v>390368.21399999957</v>
      </c>
    </row>
    <row r="33" spans="2:15" ht="15" customHeight="1">
      <c r="B33" s="70">
        <v>2009</v>
      </c>
      <c r="C33" s="107">
        <f t="shared" si="2"/>
        <v>-529722.3530000001</v>
      </c>
      <c r="D33" s="107">
        <f t="shared" si="2"/>
        <v>1760735.404</v>
      </c>
      <c r="E33" s="107">
        <f t="shared" si="2"/>
        <v>1756178.0139999986</v>
      </c>
      <c r="F33" s="107">
        <f t="shared" si="2"/>
        <v>3692068.2690000013</v>
      </c>
      <c r="G33" s="107">
        <f t="shared" si="2"/>
        <v>2623079.865</v>
      </c>
      <c r="H33" s="107">
        <f t="shared" si="2"/>
        <v>4602896.984000001</v>
      </c>
      <c r="I33" s="107">
        <f t="shared" si="2"/>
        <v>2910526.0539999995</v>
      </c>
      <c r="J33" s="107">
        <f t="shared" si="2"/>
        <v>3052975.965</v>
      </c>
      <c r="K33" s="107">
        <f t="shared" si="2"/>
        <v>1308841.9289999995</v>
      </c>
      <c r="L33" s="107">
        <f t="shared" si="2"/>
        <v>1315531.0040000007</v>
      </c>
      <c r="M33" s="107">
        <f t="shared" si="2"/>
        <v>610431.0320000015</v>
      </c>
      <c r="N33" s="107">
        <f t="shared" si="2"/>
        <v>2168857.6499999985</v>
      </c>
      <c r="O33" s="114">
        <f t="shared" si="3"/>
        <v>25272399.817000005</v>
      </c>
    </row>
    <row r="34" spans="2:15" ht="15" customHeight="1">
      <c r="B34" s="70">
        <v>2010</v>
      </c>
      <c r="C34" s="115">
        <f t="shared" si="2"/>
        <v>-180665.60199999996</v>
      </c>
      <c r="D34" s="107">
        <f t="shared" si="2"/>
        <v>389169.51600000076</v>
      </c>
      <c r="E34" s="107">
        <f t="shared" si="2"/>
        <v>672184.3959999997</v>
      </c>
      <c r="F34" s="107">
        <f t="shared" si="2"/>
        <v>1282255.7459999993</v>
      </c>
      <c r="G34" s="107">
        <f t="shared" si="2"/>
        <v>3450342.1800000016</v>
      </c>
      <c r="H34" s="107">
        <f t="shared" si="2"/>
        <v>2266680.1950000003</v>
      </c>
      <c r="I34" s="107">
        <f t="shared" si="2"/>
        <v>1343640.5289999992</v>
      </c>
      <c r="J34" s="107">
        <f t="shared" si="2"/>
        <v>2391341.5620000027</v>
      </c>
      <c r="K34" s="107">
        <f t="shared" si="2"/>
        <v>1077516.7780000009</v>
      </c>
      <c r="L34" s="107">
        <f t="shared" si="2"/>
        <v>1826426.970999999</v>
      </c>
      <c r="M34" s="107">
        <f t="shared" si="2"/>
        <v>291486.9059999995</v>
      </c>
      <c r="N34" s="107">
        <f t="shared" si="2"/>
        <v>5344168.872000001</v>
      </c>
      <c r="O34" s="114">
        <f t="shared" si="3"/>
        <v>20154548.049000002</v>
      </c>
    </row>
    <row r="35" spans="2:15" ht="15" customHeight="1">
      <c r="B35" s="71">
        <v>2011</v>
      </c>
      <c r="C35" s="115">
        <f t="shared" si="2"/>
        <v>397657.8289999999</v>
      </c>
      <c r="D35" s="115">
        <f t="shared" si="2"/>
        <v>1194278.5359999985</v>
      </c>
      <c r="E35" s="115">
        <f t="shared" si="2"/>
        <v>1551611.2939999998</v>
      </c>
      <c r="F35" s="115">
        <f t="shared" si="2"/>
        <v>1861180.3049999997</v>
      </c>
      <c r="G35" s="115">
        <f t="shared" si="2"/>
        <v>3524093.7749999985</v>
      </c>
      <c r="H35" s="115">
        <f t="shared" si="2"/>
        <v>4429943.359000001</v>
      </c>
      <c r="I35" s="115">
        <f t="shared" si="2"/>
        <v>3138455.7420000024</v>
      </c>
      <c r="J35" s="115">
        <f t="shared" si="2"/>
        <v>3878101.335000001</v>
      </c>
      <c r="K35" s="115">
        <f t="shared" si="2"/>
        <v>3072231.098000001</v>
      </c>
      <c r="L35" s="115">
        <f t="shared" si="2"/>
        <v>2354998.6750000007</v>
      </c>
      <c r="M35" s="115">
        <f t="shared" si="2"/>
        <v>578211.8590000011</v>
      </c>
      <c r="N35" s="115">
        <f t="shared" si="2"/>
        <v>3813698.0710000023</v>
      </c>
      <c r="O35" s="114">
        <f t="shared" si="3"/>
        <v>29794461.878000006</v>
      </c>
    </row>
    <row r="36" spans="2:15" ht="15" customHeight="1">
      <c r="B36" s="72">
        <v>2012</v>
      </c>
      <c r="C36" s="116">
        <f aca="true" t="shared" si="4" ref="C36:K36">C12-C24</f>
        <v>-1299426.8880000003</v>
      </c>
      <c r="D36" s="116">
        <f t="shared" si="4"/>
        <v>1709446.1380000003</v>
      </c>
      <c r="E36" s="116">
        <f t="shared" si="4"/>
        <v>2020296.3460000008</v>
      </c>
      <c r="F36" s="116">
        <f t="shared" si="4"/>
        <v>881106.5859999992</v>
      </c>
      <c r="G36" s="116">
        <f t="shared" si="4"/>
        <v>2952086.914000001</v>
      </c>
      <c r="H36" s="116">
        <f t="shared" si="4"/>
        <v>805860.9059999995</v>
      </c>
      <c r="I36" s="116">
        <f t="shared" si="4"/>
        <v>2877000.7929999977</v>
      </c>
      <c r="J36" s="116">
        <f t="shared" si="4"/>
        <v>3226073.092</v>
      </c>
      <c r="K36" s="116">
        <f t="shared" si="4"/>
        <v>2555957.7229999974</v>
      </c>
      <c r="L36" s="116"/>
      <c r="M36" s="116"/>
      <c r="N36" s="116"/>
      <c r="O36" s="117">
        <f t="shared" si="3"/>
        <v>15728401.609999996</v>
      </c>
    </row>
    <row r="37" spans="2:15" ht="15" customHeight="1">
      <c r="B37" s="11" t="s">
        <v>37</v>
      </c>
      <c r="O37" s="106">
        <f>SUM(O30:O36)</f>
        <v>177828434.87399998</v>
      </c>
    </row>
    <row r="38" spans="2:3" ht="15" customHeight="1">
      <c r="B38" s="76" t="s">
        <v>49</v>
      </c>
      <c r="C38" s="107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84" t="s">
        <v>18</v>
      </c>
      <c r="C1" s="84"/>
      <c r="D1" s="84"/>
      <c r="E1" s="7"/>
      <c r="F1" s="7"/>
      <c r="I1" s="9"/>
      <c r="J1" s="9"/>
      <c r="O1" s="10"/>
    </row>
    <row r="2" spans="3:17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81" t="s">
        <v>36</v>
      </c>
    </row>
    <row r="3" spans="2:17" ht="15" customHeight="1">
      <c r="B3" s="65" t="s">
        <v>41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Q3" s="82"/>
    </row>
    <row r="4" spans="2:17" ht="15" customHeight="1">
      <c r="B4" s="67" t="s">
        <v>48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Q4" s="83"/>
    </row>
    <row r="5" spans="2:15" ht="15" customHeight="1" thickBot="1">
      <c r="B5" s="41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</row>
    <row r="6" spans="2:15" ht="15" customHeight="1" thickTop="1">
      <c r="B6" s="43">
        <v>2006</v>
      </c>
      <c r="C6" s="44">
        <v>684.677</v>
      </c>
      <c r="D6" s="44">
        <v>902.196</v>
      </c>
      <c r="E6" s="44">
        <v>800.186</v>
      </c>
      <c r="F6" s="44">
        <v>840.107</v>
      </c>
      <c r="G6" s="44">
        <v>755.101</v>
      </c>
      <c r="H6" s="44">
        <v>869.479</v>
      </c>
      <c r="I6" s="44">
        <v>1032.662</v>
      </c>
      <c r="J6" s="44">
        <v>722.137</v>
      </c>
      <c r="K6" s="44">
        <v>975.387</v>
      </c>
      <c r="L6" s="44">
        <v>533.497</v>
      </c>
      <c r="M6" s="44">
        <v>611.707</v>
      </c>
      <c r="N6" s="44">
        <v>518.251</v>
      </c>
      <c r="O6" s="45">
        <f aca="true" t="shared" si="0" ref="O6:O12">SUM(C6:N6)</f>
        <v>9245.387</v>
      </c>
    </row>
    <row r="7" spans="2:15" ht="15" customHeight="1">
      <c r="B7" s="43">
        <v>2007</v>
      </c>
      <c r="C7" s="44">
        <v>349.59</v>
      </c>
      <c r="D7" s="44">
        <v>467.465</v>
      </c>
      <c r="E7" s="44">
        <v>791.811</v>
      </c>
      <c r="F7" s="44">
        <v>673.946</v>
      </c>
      <c r="G7" s="44">
        <v>873.536</v>
      </c>
      <c r="H7" s="44">
        <v>570.437</v>
      </c>
      <c r="I7" s="44">
        <v>660.036</v>
      </c>
      <c r="J7" s="44">
        <v>709.964</v>
      </c>
      <c r="K7" s="44">
        <v>741.199</v>
      </c>
      <c r="L7" s="44">
        <v>672.225</v>
      </c>
      <c r="M7" s="44">
        <v>1136.615</v>
      </c>
      <c r="N7" s="44">
        <v>561.709</v>
      </c>
      <c r="O7" s="46">
        <f t="shared" si="0"/>
        <v>8208.533</v>
      </c>
    </row>
    <row r="8" spans="2:15" ht="15" customHeight="1">
      <c r="B8" s="43">
        <v>2008</v>
      </c>
      <c r="C8" s="44">
        <v>676.246</v>
      </c>
      <c r="D8" s="44">
        <v>862.336</v>
      </c>
      <c r="E8" s="44">
        <v>532.086</v>
      </c>
      <c r="F8" s="44">
        <v>544.598</v>
      </c>
      <c r="G8" s="44">
        <v>513.098</v>
      </c>
      <c r="H8" s="44">
        <v>1026.473</v>
      </c>
      <c r="I8" s="44">
        <v>1462.783</v>
      </c>
      <c r="J8" s="44">
        <v>966.729</v>
      </c>
      <c r="K8" s="44">
        <v>734.147</v>
      </c>
      <c r="L8" s="44">
        <v>598.158</v>
      </c>
      <c r="M8" s="44">
        <v>524.803</v>
      </c>
      <c r="N8" s="44">
        <v>430.828</v>
      </c>
      <c r="O8" s="46">
        <f t="shared" si="0"/>
        <v>8872.285</v>
      </c>
    </row>
    <row r="9" spans="2:15" ht="15" customHeight="1">
      <c r="B9" s="43">
        <v>2009</v>
      </c>
      <c r="C9" s="44">
        <v>361.846</v>
      </c>
      <c r="D9" s="44">
        <v>407.682</v>
      </c>
      <c r="E9" s="44">
        <v>475.548</v>
      </c>
      <c r="F9" s="44">
        <v>499.739</v>
      </c>
      <c r="G9" s="44">
        <v>393.389</v>
      </c>
      <c r="H9" s="44">
        <v>343.806</v>
      </c>
      <c r="I9" s="44">
        <v>397.422</v>
      </c>
      <c r="J9" s="44">
        <v>451.057</v>
      </c>
      <c r="K9" s="44">
        <v>501.6</v>
      </c>
      <c r="L9" s="44">
        <v>503.497</v>
      </c>
      <c r="M9" s="44">
        <v>515.724</v>
      </c>
      <c r="N9" s="44">
        <v>509.355</v>
      </c>
      <c r="O9" s="46">
        <f t="shared" si="0"/>
        <v>5360.665000000001</v>
      </c>
    </row>
    <row r="10" spans="2:15" ht="15" customHeight="1">
      <c r="B10" s="43">
        <v>2010</v>
      </c>
      <c r="C10" s="44">
        <v>245.516</v>
      </c>
      <c r="D10" s="44">
        <v>249.136</v>
      </c>
      <c r="E10" s="44">
        <v>494.855</v>
      </c>
      <c r="F10" s="44">
        <v>622.261</v>
      </c>
      <c r="G10" s="44">
        <v>394.103</v>
      </c>
      <c r="H10" s="44">
        <v>510.01</v>
      </c>
      <c r="I10" s="44">
        <v>719.041</v>
      </c>
      <c r="J10" s="44">
        <v>457.052</v>
      </c>
      <c r="K10" s="44">
        <v>510.543</v>
      </c>
      <c r="L10" s="44">
        <v>553.409</v>
      </c>
      <c r="M10" s="44">
        <v>381.453</v>
      </c>
      <c r="N10" s="44">
        <v>446.258</v>
      </c>
      <c r="O10" s="46">
        <f t="shared" si="0"/>
        <v>5583.637000000001</v>
      </c>
    </row>
    <row r="11" spans="2:15" ht="15" customHeight="1">
      <c r="B11" s="47">
        <v>2011</v>
      </c>
      <c r="C11" s="48">
        <v>505.107</v>
      </c>
      <c r="D11" s="48">
        <v>395.541</v>
      </c>
      <c r="E11" s="48">
        <v>299.775</v>
      </c>
      <c r="F11" s="48">
        <v>331.227</v>
      </c>
      <c r="G11" s="48">
        <v>764.7</v>
      </c>
      <c r="H11" s="48">
        <v>225.529</v>
      </c>
      <c r="I11" s="48">
        <v>432.824</v>
      </c>
      <c r="J11" s="48">
        <v>379.688</v>
      </c>
      <c r="K11" s="48">
        <v>342.305</v>
      </c>
      <c r="L11" s="48">
        <v>243.155</v>
      </c>
      <c r="M11" s="48">
        <v>537.835</v>
      </c>
      <c r="N11" s="48">
        <v>212.944</v>
      </c>
      <c r="O11" s="46">
        <f t="shared" si="0"/>
        <v>4670.630000000001</v>
      </c>
    </row>
    <row r="12" spans="2:15" ht="15" customHeight="1">
      <c r="B12" s="49">
        <v>2012</v>
      </c>
      <c r="C12" s="50">
        <v>368</v>
      </c>
      <c r="D12" s="50">
        <v>176</v>
      </c>
      <c r="E12" s="50">
        <v>234</v>
      </c>
      <c r="F12" s="50">
        <v>255</v>
      </c>
      <c r="G12" s="50">
        <v>332.682</v>
      </c>
      <c r="H12" s="50">
        <v>145.995</v>
      </c>
      <c r="I12" s="50">
        <v>300.562</v>
      </c>
      <c r="J12" s="50">
        <v>281.725</v>
      </c>
      <c r="K12" s="50">
        <v>319.343</v>
      </c>
      <c r="L12" s="50"/>
      <c r="M12" s="50"/>
      <c r="N12" s="50"/>
      <c r="O12" s="51">
        <f t="shared" si="0"/>
        <v>2413.307</v>
      </c>
    </row>
    <row r="13" spans="2:15" ht="15" customHeight="1">
      <c r="B13" s="52" t="s">
        <v>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>
        <f>SUM(O6:O12)</f>
        <v>44354.444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4.8515625" style="18" customWidth="1"/>
    <col min="3" max="4" width="14.7109375" style="18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19"/>
      <c r="F1" s="19"/>
      <c r="G1" s="19"/>
      <c r="H1" s="19"/>
      <c r="I1" s="15"/>
      <c r="J1" s="19"/>
      <c r="K1" s="19"/>
      <c r="L1" s="19"/>
      <c r="M1" s="15"/>
      <c r="N1" s="15"/>
      <c r="O1" s="15"/>
    </row>
    <row r="2" spans="2:15" ht="15" customHeight="1">
      <c r="B2" s="85" t="s">
        <v>42</v>
      </c>
      <c r="C2" s="85"/>
      <c r="D2" s="85"/>
      <c r="E2" s="20"/>
      <c r="F2" s="20"/>
      <c r="G2" s="20"/>
      <c r="H2" s="21"/>
      <c r="I2" s="20"/>
      <c r="J2" s="81" t="s">
        <v>36</v>
      </c>
      <c r="K2" s="20"/>
      <c r="L2" s="20"/>
      <c r="M2" s="20"/>
      <c r="N2" s="20"/>
      <c r="O2" s="20"/>
    </row>
    <row r="3" spans="2:15" ht="15" customHeight="1" thickBot="1">
      <c r="B3" s="86" t="s">
        <v>51</v>
      </c>
      <c r="C3" s="86"/>
      <c r="D3" s="86"/>
      <c r="E3" s="19"/>
      <c r="F3" s="19"/>
      <c r="G3" s="19"/>
      <c r="H3" s="21"/>
      <c r="I3" s="15"/>
      <c r="J3" s="82"/>
      <c r="K3" s="19"/>
      <c r="L3" s="17"/>
      <c r="M3" s="17"/>
      <c r="N3" s="17"/>
      <c r="O3" s="17"/>
    </row>
    <row r="4" spans="2:15" ht="15" customHeight="1" thickBot="1" thickTop="1">
      <c r="B4" s="87" t="s">
        <v>19</v>
      </c>
      <c r="C4" s="89">
        <v>41153</v>
      </c>
      <c r="D4" s="89"/>
      <c r="E4" s="15"/>
      <c r="F4" s="15"/>
      <c r="G4" s="15"/>
      <c r="H4" s="21"/>
      <c r="I4" s="15"/>
      <c r="J4" s="83"/>
      <c r="K4" s="15"/>
      <c r="L4" s="15"/>
      <c r="M4" s="15"/>
      <c r="N4" s="15"/>
      <c r="O4" s="15"/>
    </row>
    <row r="5" spans="2:15" ht="15" customHeight="1" thickBot="1" thickTop="1">
      <c r="B5" s="88"/>
      <c r="C5" s="73" t="s">
        <v>20</v>
      </c>
      <c r="D5" s="73" t="s">
        <v>21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6.5" thickTop="1">
      <c r="B6" s="22" t="s">
        <v>62</v>
      </c>
      <c r="C6" s="23">
        <v>110250</v>
      </c>
      <c r="D6" s="23">
        <v>8595</v>
      </c>
      <c r="E6" s="55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5.75">
      <c r="B7" s="22" t="s">
        <v>67</v>
      </c>
      <c r="C7" s="23">
        <v>51383</v>
      </c>
      <c r="D7" s="23">
        <v>14159</v>
      </c>
      <c r="E7" s="55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2:15" ht="15.75">
      <c r="B8" s="22" t="s">
        <v>56</v>
      </c>
      <c r="C8" s="23">
        <v>41371</v>
      </c>
      <c r="D8" s="23">
        <v>83100</v>
      </c>
      <c r="E8" s="55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2:15" ht="15.75">
      <c r="B9" s="22" t="s">
        <v>68</v>
      </c>
      <c r="C9" s="23">
        <v>29004</v>
      </c>
      <c r="D9" s="23">
        <v>675</v>
      </c>
      <c r="E9" s="55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2:15" ht="15.75">
      <c r="B10" s="22" t="s">
        <v>63</v>
      </c>
      <c r="C10" s="23">
        <v>17804</v>
      </c>
      <c r="D10" s="23">
        <v>3830</v>
      </c>
      <c r="E10" s="55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ht="16.5" thickBot="1">
      <c r="B11" s="24" t="s">
        <v>58</v>
      </c>
      <c r="C11" s="34">
        <v>14472</v>
      </c>
      <c r="D11" s="34">
        <v>6474</v>
      </c>
      <c r="E11" s="55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4" ht="15" customHeight="1" thickBot="1" thickTop="1">
      <c r="B12" s="56" t="s">
        <v>53</v>
      </c>
      <c r="C12" s="57">
        <f>SUM(C6:C11)</f>
        <v>264284</v>
      </c>
      <c r="D12" s="57">
        <f>SUM(D6:D11)</f>
        <v>116833</v>
      </c>
    </row>
    <row r="13" spans="2:4" ht="15" customHeight="1" thickBot="1" thickTop="1">
      <c r="B13" s="58" t="s">
        <v>22</v>
      </c>
      <c r="C13" s="59">
        <v>55059</v>
      </c>
      <c r="D13" s="59">
        <v>31593</v>
      </c>
    </row>
    <row r="14" spans="2:4" ht="15" customHeight="1" thickBot="1" thickTop="1">
      <c r="B14" s="56" t="s">
        <v>23</v>
      </c>
      <c r="C14" s="57">
        <f>SUM(C12:C13)</f>
        <v>319343</v>
      </c>
      <c r="D14" s="57">
        <f>SUM(D12:D13)</f>
        <v>148426</v>
      </c>
    </row>
    <row r="15" ht="15" customHeight="1" thickTop="1"/>
    <row r="16" ht="15" customHeight="1">
      <c r="B16" s="5" t="s">
        <v>49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W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33.8515625" style="18" customWidth="1"/>
    <col min="3" max="4" width="18.140625" style="18" customWidth="1"/>
    <col min="5" max="5" width="15.140625" style="32" bestFit="1" customWidth="1"/>
    <col min="6" max="6" width="13.7109375" style="31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8"/>
      <c r="F1" s="18"/>
      <c r="G1" s="19"/>
      <c r="H1" s="19"/>
      <c r="I1" s="19"/>
      <c r="J1" s="19"/>
      <c r="K1" s="19"/>
      <c r="L1" s="19"/>
      <c r="M1" s="19"/>
      <c r="N1" s="19"/>
      <c r="O1" s="19"/>
    </row>
    <row r="2" spans="2:15" ht="15" customHeight="1">
      <c r="B2" s="85" t="s">
        <v>43</v>
      </c>
      <c r="C2" s="85"/>
      <c r="D2" s="85"/>
      <c r="E2" s="28"/>
      <c r="F2" s="18"/>
      <c r="G2" s="19"/>
      <c r="H2" s="19"/>
      <c r="I2" s="19"/>
      <c r="J2" s="81" t="s">
        <v>36</v>
      </c>
      <c r="K2" s="19"/>
      <c r="L2" s="19"/>
      <c r="M2" s="19"/>
      <c r="N2" s="19"/>
      <c r="O2" s="19"/>
    </row>
    <row r="3" spans="2:15" ht="15" customHeight="1" thickBot="1">
      <c r="B3" s="86" t="s">
        <v>51</v>
      </c>
      <c r="C3" s="86"/>
      <c r="D3" s="86"/>
      <c r="E3" s="29"/>
      <c r="F3" s="18"/>
      <c r="G3" s="19"/>
      <c r="H3" s="19"/>
      <c r="I3" s="19"/>
      <c r="J3" s="82"/>
      <c r="K3" s="19"/>
      <c r="L3" s="19"/>
      <c r="M3" s="19"/>
      <c r="N3" s="19"/>
      <c r="O3" s="19"/>
    </row>
    <row r="4" spans="2:10" ht="15" customHeight="1" thickBot="1" thickTop="1">
      <c r="B4" s="87" t="s">
        <v>25</v>
      </c>
      <c r="C4" s="89">
        <v>41153</v>
      </c>
      <c r="D4" s="89"/>
      <c r="E4" s="30"/>
      <c r="J4" s="83"/>
    </row>
    <row r="5" spans="2:10" ht="15" customHeight="1" thickBot="1" thickTop="1">
      <c r="B5" s="88"/>
      <c r="C5" s="73" t="s">
        <v>20</v>
      </c>
      <c r="D5" s="73" t="s">
        <v>21</v>
      </c>
      <c r="J5" s="15"/>
    </row>
    <row r="6" spans="2:10" ht="16.5" thickTop="1">
      <c r="B6" s="33" t="s">
        <v>69</v>
      </c>
      <c r="C6" s="23">
        <v>110250</v>
      </c>
      <c r="D6" s="23">
        <v>8595</v>
      </c>
      <c r="J6" s="15"/>
    </row>
    <row r="7" spans="2:10" ht="15.75">
      <c r="B7" s="33" t="s">
        <v>60</v>
      </c>
      <c r="C7" s="23">
        <v>98656</v>
      </c>
      <c r="D7" s="23">
        <v>90712</v>
      </c>
      <c r="J7" s="15"/>
    </row>
    <row r="8" spans="2:10" ht="15.75">
      <c r="B8" s="33" t="s">
        <v>64</v>
      </c>
      <c r="C8" s="23">
        <v>39451</v>
      </c>
      <c r="D8" s="23">
        <v>10893</v>
      </c>
      <c r="J8" s="15"/>
    </row>
    <row r="9" spans="2:10" ht="15.75">
      <c r="B9" s="33" t="s">
        <v>70</v>
      </c>
      <c r="C9" s="23">
        <v>35601</v>
      </c>
      <c r="D9" s="23">
        <v>698</v>
      </c>
      <c r="J9" s="15"/>
    </row>
    <row r="10" spans="2:10" ht="16.5" thickBot="1">
      <c r="B10" s="75" t="s">
        <v>59</v>
      </c>
      <c r="C10" s="34">
        <v>26726</v>
      </c>
      <c r="D10" s="25">
        <v>35321</v>
      </c>
      <c r="J10" s="15"/>
    </row>
    <row r="11" spans="2:23" ht="15" customHeight="1" thickBot="1" thickTop="1">
      <c r="B11" s="35" t="s">
        <v>57</v>
      </c>
      <c r="C11" s="57">
        <f>SUM(C6:C10)</f>
        <v>310684</v>
      </c>
      <c r="D11" s="57">
        <f>SUM(D6:D10)</f>
        <v>146219</v>
      </c>
      <c r="J11" s="19"/>
      <c r="P11" s="11"/>
      <c r="Q11" s="11"/>
      <c r="R11" s="11"/>
      <c r="S11" s="11"/>
      <c r="T11" s="11"/>
      <c r="U11" s="11"/>
      <c r="V11" s="11"/>
      <c r="W11" s="11"/>
    </row>
    <row r="12" spans="2:23" ht="15" customHeight="1" thickBot="1" thickTop="1">
      <c r="B12" s="35" t="s">
        <v>24</v>
      </c>
      <c r="C12" s="57">
        <v>8659</v>
      </c>
      <c r="D12" s="57">
        <v>2207</v>
      </c>
      <c r="J12" s="19"/>
      <c r="P12" s="11"/>
      <c r="Q12" s="11"/>
      <c r="R12" s="11"/>
      <c r="S12" s="11"/>
      <c r="T12" s="11"/>
      <c r="U12" s="11"/>
      <c r="V12" s="11"/>
      <c r="W12" s="11"/>
    </row>
    <row r="13" spans="2:23" ht="15" customHeight="1" thickBot="1" thickTop="1">
      <c r="B13" s="36" t="s">
        <v>23</v>
      </c>
      <c r="C13" s="59">
        <f>Produtos_Exp!C14</f>
        <v>319343</v>
      </c>
      <c r="D13" s="59">
        <f>Produtos_Exp!D14</f>
        <v>148426</v>
      </c>
      <c r="J13" s="19"/>
      <c r="P13" s="11"/>
      <c r="Q13" s="11"/>
      <c r="R13" s="11"/>
      <c r="S13" s="11"/>
      <c r="T13" s="11"/>
      <c r="U13" s="11"/>
      <c r="V13" s="11"/>
      <c r="W13" s="11"/>
    </row>
    <row r="14" spans="2:23" ht="15" customHeight="1" thickTop="1">
      <c r="B14" s="37"/>
      <c r="C14" s="19"/>
      <c r="D14" s="19"/>
      <c r="E14" s="19"/>
      <c r="F14" s="19"/>
      <c r="G14" s="19"/>
      <c r="H14" s="19"/>
      <c r="J14" s="19"/>
      <c r="P14" s="11"/>
      <c r="Q14" s="11"/>
      <c r="R14" s="11"/>
      <c r="S14" s="11"/>
      <c r="T14" s="11"/>
      <c r="U14" s="11"/>
      <c r="V14" s="11"/>
      <c r="W14" s="11"/>
    </row>
    <row r="15" spans="2:23" ht="15" customHeight="1">
      <c r="B15" s="5" t="s">
        <v>49</v>
      </c>
      <c r="C15" s="38"/>
      <c r="D15" s="38"/>
      <c r="J15" s="19"/>
      <c r="P15" s="11"/>
      <c r="Q15" s="11"/>
      <c r="R15" s="11"/>
      <c r="S15" s="11"/>
      <c r="T15" s="11"/>
      <c r="U15" s="11"/>
      <c r="V15" s="11"/>
      <c r="W15" s="11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0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84" t="s">
        <v>18</v>
      </c>
      <c r="C1" s="84"/>
      <c r="D1" s="84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19"/>
    </row>
    <row r="2" spans="2:17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81" t="s">
        <v>36</v>
      </c>
    </row>
    <row r="3" spans="2:17" s="15" customFormat="1" ht="15" customHeight="1">
      <c r="B3" s="14" t="s">
        <v>44</v>
      </c>
      <c r="Q3" s="82"/>
    </row>
    <row r="4" spans="2:17" s="15" customFormat="1" ht="15" customHeight="1">
      <c r="B4" s="16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83"/>
    </row>
    <row r="5" spans="2:15" ht="15" customHeight="1" thickBot="1">
      <c r="B5" s="41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</row>
    <row r="6" spans="2:15" ht="15" customHeight="1" thickTop="1">
      <c r="B6" s="43">
        <v>2006</v>
      </c>
      <c r="C6" s="44">
        <v>18.458</v>
      </c>
      <c r="D6" s="44">
        <v>75.114</v>
      </c>
      <c r="E6" s="44">
        <v>28.645</v>
      </c>
      <c r="F6" s="44">
        <v>10.632</v>
      </c>
      <c r="G6" s="44">
        <v>200.834</v>
      </c>
      <c r="H6" s="44">
        <v>15.19</v>
      </c>
      <c r="I6" s="44">
        <v>0</v>
      </c>
      <c r="J6" s="44">
        <v>59.252</v>
      </c>
      <c r="K6" s="44">
        <v>0</v>
      </c>
      <c r="L6" s="44">
        <v>6795.432</v>
      </c>
      <c r="M6" s="44">
        <v>0</v>
      </c>
      <c r="N6" s="44">
        <v>453.109</v>
      </c>
      <c r="O6" s="45">
        <f aca="true" t="shared" si="0" ref="O6:O12">SUM(C6:N6)</f>
        <v>7656.666</v>
      </c>
    </row>
    <row r="7" spans="2:15" ht="15" customHeight="1">
      <c r="B7" s="43">
        <v>2007</v>
      </c>
      <c r="C7" s="44">
        <v>28.381</v>
      </c>
      <c r="D7" s="44">
        <v>16.065</v>
      </c>
      <c r="E7" s="44">
        <v>43.5</v>
      </c>
      <c r="F7" s="44">
        <v>369.38</v>
      </c>
      <c r="G7" s="44">
        <v>34.166</v>
      </c>
      <c r="H7" s="44">
        <v>0.954</v>
      </c>
      <c r="I7" s="44">
        <v>105.435</v>
      </c>
      <c r="J7" s="44">
        <v>0</v>
      </c>
      <c r="K7" s="44">
        <v>0</v>
      </c>
      <c r="L7" s="44">
        <v>0.316</v>
      </c>
      <c r="M7" s="44">
        <v>87.783</v>
      </c>
      <c r="N7" s="44">
        <v>26.271</v>
      </c>
      <c r="O7" s="46">
        <f t="shared" si="0"/>
        <v>712.2510000000001</v>
      </c>
    </row>
    <row r="8" spans="2:15" ht="15" customHeight="1">
      <c r="B8" s="43">
        <v>2008</v>
      </c>
      <c r="C8" s="44">
        <v>11.878</v>
      </c>
      <c r="D8" s="44">
        <v>60.679</v>
      </c>
      <c r="E8" s="44">
        <v>5.553</v>
      </c>
      <c r="F8" s="44">
        <v>102.569</v>
      </c>
      <c r="G8" s="44">
        <v>55.698</v>
      </c>
      <c r="H8" s="44">
        <v>16.067</v>
      </c>
      <c r="I8" s="44">
        <v>15.315</v>
      </c>
      <c r="J8" s="44">
        <v>176.262</v>
      </c>
      <c r="K8" s="44">
        <v>62.317</v>
      </c>
      <c r="L8" s="44">
        <v>50.953</v>
      </c>
      <c r="M8" s="44">
        <v>24.388</v>
      </c>
      <c r="N8" s="44">
        <v>0</v>
      </c>
      <c r="O8" s="46">
        <f t="shared" si="0"/>
        <v>581.6790000000001</v>
      </c>
    </row>
    <row r="9" spans="2:15" ht="15" customHeight="1">
      <c r="B9" s="43">
        <v>2009</v>
      </c>
      <c r="C9" s="44">
        <v>134.588</v>
      </c>
      <c r="D9" s="44">
        <v>110.811</v>
      </c>
      <c r="E9" s="44">
        <v>279.584</v>
      </c>
      <c r="F9" s="44">
        <v>3.335</v>
      </c>
      <c r="G9" s="44">
        <v>2040.178</v>
      </c>
      <c r="H9" s="44">
        <v>78.6</v>
      </c>
      <c r="I9" s="44">
        <v>784.762</v>
      </c>
      <c r="J9" s="44">
        <v>95.65</v>
      </c>
      <c r="K9" s="44">
        <v>81.255</v>
      </c>
      <c r="L9" s="44">
        <v>93.75</v>
      </c>
      <c r="M9" s="44">
        <v>60</v>
      </c>
      <c r="N9" s="44">
        <v>127.595</v>
      </c>
      <c r="O9" s="46">
        <f t="shared" si="0"/>
        <v>3890.108</v>
      </c>
    </row>
    <row r="10" spans="2:15" ht="15" customHeight="1">
      <c r="B10" s="43">
        <v>2010</v>
      </c>
      <c r="C10" s="44">
        <v>220.755</v>
      </c>
      <c r="D10" s="44">
        <v>174.956</v>
      </c>
      <c r="E10" s="44">
        <v>224.069</v>
      </c>
      <c r="F10" s="44">
        <v>205.391</v>
      </c>
      <c r="G10" s="44">
        <v>108.504</v>
      </c>
      <c r="H10" s="44">
        <v>178.104</v>
      </c>
      <c r="I10" s="44">
        <v>195.229</v>
      </c>
      <c r="J10" s="44">
        <v>240.666</v>
      </c>
      <c r="K10" s="44">
        <v>212.227</v>
      </c>
      <c r="L10" s="44">
        <v>114.771</v>
      </c>
      <c r="M10" s="44">
        <v>34.553</v>
      </c>
      <c r="N10" s="44">
        <v>68.64</v>
      </c>
      <c r="O10" s="46">
        <f t="shared" si="0"/>
        <v>1977.865</v>
      </c>
    </row>
    <row r="11" spans="2:15" ht="15" customHeight="1">
      <c r="B11" s="47">
        <v>2011</v>
      </c>
      <c r="C11" s="48">
        <v>105.151</v>
      </c>
      <c r="D11" s="48">
        <v>120.093</v>
      </c>
      <c r="E11" s="48">
        <v>205.94</v>
      </c>
      <c r="F11" s="48">
        <v>138.24</v>
      </c>
      <c r="G11" s="48">
        <v>277.78</v>
      </c>
      <c r="H11" s="48">
        <v>157.339</v>
      </c>
      <c r="I11" s="48">
        <v>138.24</v>
      </c>
      <c r="J11" s="48">
        <v>59.578</v>
      </c>
      <c r="K11" s="48">
        <v>38.012</v>
      </c>
      <c r="L11" s="48">
        <v>200.022</v>
      </c>
      <c r="M11" s="48">
        <v>329.653</v>
      </c>
      <c r="N11" s="48">
        <v>177.545</v>
      </c>
      <c r="O11" s="46">
        <f t="shared" si="0"/>
        <v>1947.5929999999998</v>
      </c>
    </row>
    <row r="12" spans="2:15" ht="15" customHeight="1">
      <c r="B12" s="49">
        <v>2012</v>
      </c>
      <c r="C12" s="50">
        <v>215</v>
      </c>
      <c r="D12" s="50">
        <v>0</v>
      </c>
      <c r="E12" s="50">
        <v>240</v>
      </c>
      <c r="F12" s="50">
        <v>23</v>
      </c>
      <c r="G12" s="50">
        <v>183.073</v>
      </c>
      <c r="H12" s="50">
        <v>381.12</v>
      </c>
      <c r="I12" s="50">
        <v>325.265</v>
      </c>
      <c r="J12" s="50">
        <v>50.098</v>
      </c>
      <c r="K12" s="50">
        <v>126.647</v>
      </c>
      <c r="L12" s="50"/>
      <c r="M12" s="50"/>
      <c r="N12" s="50"/>
      <c r="O12" s="51">
        <f t="shared" si="0"/>
        <v>1544.203</v>
      </c>
    </row>
    <row r="13" spans="2:15" ht="15" customHeight="1">
      <c r="B13" s="52" t="s">
        <v>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>
        <f>SUM(O6:O12)</f>
        <v>18310.365</v>
      </c>
    </row>
    <row r="15" ht="15" customHeight="1">
      <c r="B15" s="5" t="s">
        <v>49</v>
      </c>
    </row>
    <row r="20" ht="15" customHeight="1">
      <c r="D20" s="60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57.7109375" style="18" customWidth="1"/>
    <col min="3" max="4" width="14.7109375" style="18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18"/>
      <c r="C1" s="18"/>
      <c r="D1" s="18"/>
      <c r="E1" s="19"/>
      <c r="F1" s="19"/>
      <c r="G1" s="19"/>
      <c r="H1" s="19"/>
      <c r="K1" s="19"/>
      <c r="L1" s="19"/>
    </row>
    <row r="2" spans="2:15" s="15" customFormat="1" ht="15" customHeight="1">
      <c r="B2" s="90" t="s">
        <v>45</v>
      </c>
      <c r="C2" s="90"/>
      <c r="D2" s="90"/>
      <c r="E2" s="20"/>
      <c r="F2" s="20"/>
      <c r="G2" s="20"/>
      <c r="H2" s="20"/>
      <c r="I2" s="20"/>
      <c r="J2" s="20"/>
      <c r="K2" s="81" t="s">
        <v>36</v>
      </c>
      <c r="L2" s="20"/>
      <c r="M2" s="20"/>
      <c r="N2" s="20"/>
      <c r="O2" s="20"/>
    </row>
    <row r="3" spans="2:15" s="15" customFormat="1" ht="15" customHeight="1" thickBot="1">
      <c r="B3" s="91" t="s">
        <v>51</v>
      </c>
      <c r="C3" s="91"/>
      <c r="D3" s="91"/>
      <c r="E3" s="19"/>
      <c r="F3" s="19"/>
      <c r="G3" s="19"/>
      <c r="H3" s="19"/>
      <c r="K3" s="82"/>
      <c r="L3" s="17"/>
      <c r="M3" s="17"/>
      <c r="N3" s="17"/>
      <c r="O3" s="17"/>
    </row>
    <row r="4" spans="2:11" s="15" customFormat="1" ht="15" customHeight="1" thickBot="1" thickTop="1">
      <c r="B4" s="87" t="s">
        <v>28</v>
      </c>
      <c r="C4" s="89">
        <v>41153</v>
      </c>
      <c r="D4" s="89"/>
      <c r="K4" s="83"/>
    </row>
    <row r="5" spans="2:4" s="15" customFormat="1" ht="15" customHeight="1" thickBot="1" thickTop="1">
      <c r="B5" s="88"/>
      <c r="C5" s="64" t="s">
        <v>20</v>
      </c>
      <c r="D5" s="64" t="s">
        <v>21</v>
      </c>
    </row>
    <row r="6" spans="2:4" s="15" customFormat="1" ht="16.5" thickTop="1">
      <c r="B6" s="33" t="s">
        <v>71</v>
      </c>
      <c r="C6" s="23">
        <v>87608</v>
      </c>
      <c r="D6" s="23">
        <v>73900</v>
      </c>
    </row>
    <row r="7" spans="2:4" s="15" customFormat="1" ht="16.5" thickBot="1">
      <c r="B7" s="75" t="s">
        <v>61</v>
      </c>
      <c r="C7" s="34">
        <v>24337</v>
      </c>
      <c r="D7" s="34">
        <v>9984</v>
      </c>
    </row>
    <row r="8" spans="2:15" ht="15" customHeight="1" thickBot="1" thickTop="1">
      <c r="B8" s="35" t="s">
        <v>54</v>
      </c>
      <c r="C8" s="57">
        <f>SUM(C6:C7)</f>
        <v>111945</v>
      </c>
      <c r="D8" s="57">
        <f>SUM(D6:D7)</f>
        <v>83884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2:15" ht="15" customHeight="1" thickBot="1" thickTop="1">
      <c r="B9" s="35" t="s">
        <v>22</v>
      </c>
      <c r="C9" s="57">
        <v>14702</v>
      </c>
      <c r="D9" s="57">
        <v>7100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2:15" ht="15" customHeight="1" thickBot="1" thickTop="1">
      <c r="B10" s="36" t="s">
        <v>27</v>
      </c>
      <c r="C10" s="59">
        <f>SUM(C8:C9)</f>
        <v>126647</v>
      </c>
      <c r="D10" s="59">
        <f>SUM(D8:D9)</f>
        <v>90984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2:15" ht="15" customHeight="1" thickTop="1">
      <c r="B11" s="3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2:15" ht="15" customHeight="1">
      <c r="B12" s="5" t="s">
        <v>49</v>
      </c>
      <c r="C12" s="38"/>
      <c r="D12" s="3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16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33.8515625" style="18" customWidth="1"/>
    <col min="3" max="4" width="18.140625" style="18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18"/>
      <c r="C1" s="18"/>
      <c r="D1" s="18"/>
      <c r="E1" s="19"/>
      <c r="F1" s="19"/>
      <c r="G1" s="19"/>
      <c r="H1" s="19"/>
      <c r="L1" s="19"/>
    </row>
    <row r="2" spans="2:12" s="15" customFormat="1" ht="15" customHeight="1">
      <c r="B2" s="90" t="s">
        <v>46</v>
      </c>
      <c r="C2" s="90"/>
      <c r="D2" s="90"/>
      <c r="E2" s="20"/>
      <c r="F2" s="20"/>
      <c r="G2" s="20"/>
      <c r="H2" s="20"/>
      <c r="I2" s="20"/>
      <c r="J2" s="20"/>
      <c r="K2" s="20"/>
      <c r="L2" s="81" t="s">
        <v>36</v>
      </c>
    </row>
    <row r="3" spans="2:12" s="15" customFormat="1" ht="15" customHeight="1" thickBot="1">
      <c r="B3" s="91" t="s">
        <v>51</v>
      </c>
      <c r="C3" s="91"/>
      <c r="D3" s="91"/>
      <c r="E3" s="19"/>
      <c r="F3" s="19"/>
      <c r="G3" s="19"/>
      <c r="H3" s="17"/>
      <c r="I3" s="17"/>
      <c r="J3" s="17"/>
      <c r="K3" s="17"/>
      <c r="L3" s="82"/>
    </row>
    <row r="4" spans="2:12" s="15" customFormat="1" ht="15" customHeight="1" thickBot="1" thickTop="1">
      <c r="B4" s="87" t="s">
        <v>26</v>
      </c>
      <c r="C4" s="89">
        <v>41153</v>
      </c>
      <c r="D4" s="89"/>
      <c r="L4" s="83"/>
    </row>
    <row r="5" spans="2:4" s="15" customFormat="1" ht="15" customHeight="1" thickBot="1" thickTop="1">
      <c r="B5" s="88"/>
      <c r="C5" s="74" t="s">
        <v>20</v>
      </c>
      <c r="D5" s="74" t="s">
        <v>21</v>
      </c>
    </row>
    <row r="6" spans="2:4" s="15" customFormat="1" ht="15" customHeight="1" thickTop="1">
      <c r="B6" s="77" t="s">
        <v>52</v>
      </c>
      <c r="C6" s="78">
        <v>111945</v>
      </c>
      <c r="D6" s="78">
        <v>83884</v>
      </c>
    </row>
    <row r="7" spans="2:12" ht="15" customHeight="1" thickBot="1">
      <c r="B7" s="79" t="s">
        <v>65</v>
      </c>
      <c r="C7" s="80">
        <v>14702</v>
      </c>
      <c r="D7" s="80">
        <v>7100</v>
      </c>
      <c r="E7" s="19"/>
      <c r="F7" s="19"/>
      <c r="G7" s="19"/>
      <c r="H7" s="19"/>
      <c r="I7" s="19"/>
      <c r="J7" s="19"/>
      <c r="K7" s="19"/>
      <c r="L7" s="19"/>
    </row>
    <row r="8" spans="2:12" ht="15" customHeight="1" thickBot="1" thickTop="1">
      <c r="B8" s="35" t="s">
        <v>24</v>
      </c>
      <c r="C8" s="26">
        <v>0</v>
      </c>
      <c r="D8" s="26">
        <v>0</v>
      </c>
      <c r="E8" s="19"/>
      <c r="F8" s="19"/>
      <c r="G8" s="19"/>
      <c r="H8" s="19"/>
      <c r="I8" s="19"/>
      <c r="J8" s="19"/>
      <c r="K8" s="19"/>
      <c r="L8" s="19"/>
    </row>
    <row r="9" spans="2:12" ht="15" customHeight="1" thickBot="1" thickTop="1">
      <c r="B9" s="36" t="s">
        <v>23</v>
      </c>
      <c r="C9" s="27">
        <f>SUM(C6:C7)</f>
        <v>126647</v>
      </c>
      <c r="D9" s="27">
        <f>SUM(D6:D7)</f>
        <v>90984</v>
      </c>
      <c r="E9" s="19"/>
      <c r="F9" s="19"/>
      <c r="G9" s="19"/>
      <c r="H9" s="19"/>
      <c r="I9" s="19"/>
      <c r="J9" s="19"/>
      <c r="K9" s="19"/>
      <c r="L9" s="19"/>
    </row>
    <row r="10" spans="2:11" ht="15" customHeight="1" thickTop="1">
      <c r="B10" s="37"/>
      <c r="C10" s="19"/>
      <c r="D10" s="19"/>
      <c r="E10" s="19"/>
      <c r="F10" s="19"/>
      <c r="G10" s="19"/>
      <c r="H10" s="19"/>
      <c r="I10" s="19"/>
      <c r="J10" s="19"/>
      <c r="K10" s="19"/>
    </row>
    <row r="11" ht="15" customHeight="1">
      <c r="B11" s="5" t="s">
        <v>49</v>
      </c>
    </row>
    <row r="16" ht="15" customHeight="1">
      <c r="D16" s="39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95" customWidth="1"/>
    <col min="15" max="15" width="13.57421875" style="95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84" t="s">
        <v>18</v>
      </c>
      <c r="C1" s="84"/>
      <c r="D1" s="84"/>
      <c r="E1" s="92"/>
      <c r="F1" s="92"/>
      <c r="G1" s="93"/>
      <c r="H1" s="93"/>
      <c r="I1" s="93"/>
      <c r="J1" s="93"/>
      <c r="K1" s="93"/>
      <c r="L1" s="93"/>
      <c r="M1" s="93"/>
      <c r="N1" s="93"/>
      <c r="O1" s="94"/>
      <c r="Q1" s="19"/>
    </row>
    <row r="2" spans="2:17" s="15" customFormat="1" ht="15" customHeight="1">
      <c r="B2" s="11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Q2" s="81" t="s">
        <v>36</v>
      </c>
    </row>
    <row r="3" spans="2:17" s="15" customFormat="1" ht="15" customHeight="1">
      <c r="B3" s="14" t="s">
        <v>47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Q3" s="82"/>
    </row>
    <row r="4" spans="2:17" s="15" customFormat="1" ht="15" customHeight="1">
      <c r="B4" s="16" t="s">
        <v>48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Q4" s="83"/>
    </row>
    <row r="5" spans="2:15" s="15" customFormat="1" ht="15" customHeight="1" thickBot="1">
      <c r="B5" s="41" t="s">
        <v>0</v>
      </c>
      <c r="C5" s="98" t="s">
        <v>1</v>
      </c>
      <c r="D5" s="98" t="s">
        <v>2</v>
      </c>
      <c r="E5" s="98" t="s">
        <v>3</v>
      </c>
      <c r="F5" s="98" t="s">
        <v>4</v>
      </c>
      <c r="G5" s="98" t="s">
        <v>5</v>
      </c>
      <c r="H5" s="98" t="s">
        <v>6</v>
      </c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</row>
    <row r="6" spans="2:17" s="15" customFormat="1" ht="15" customHeight="1" thickTop="1">
      <c r="B6" s="61">
        <v>2006</v>
      </c>
      <c r="C6" s="99">
        <f>Exportação!C6-Importação!C6</f>
        <v>666.219</v>
      </c>
      <c r="D6" s="99">
        <f>Exportação!D6-Importação!D6</f>
        <v>827.082</v>
      </c>
      <c r="E6" s="99">
        <f>Exportação!E6-Importação!E6</f>
        <v>771.541</v>
      </c>
      <c r="F6" s="99">
        <f>Exportação!F6-Importação!F6</f>
        <v>829.475</v>
      </c>
      <c r="G6" s="99">
        <f>Exportação!G6-Importação!G6</f>
        <v>554.267</v>
      </c>
      <c r="H6" s="99">
        <f>Exportação!H6-Importação!H6</f>
        <v>854.289</v>
      </c>
      <c r="I6" s="99">
        <f>Exportação!I6-Importação!I6</f>
        <v>1032.662</v>
      </c>
      <c r="J6" s="99">
        <f>Exportação!J6-Importação!J6</f>
        <v>662.885</v>
      </c>
      <c r="K6" s="99">
        <f>Exportação!K6-Importação!K6</f>
        <v>975.387</v>
      </c>
      <c r="L6" s="99">
        <f>Exportação!L6-Importação!L6</f>
        <v>-6261.9349999999995</v>
      </c>
      <c r="M6" s="99">
        <f>Exportação!M6-Importação!M6</f>
        <v>611.707</v>
      </c>
      <c r="N6" s="99">
        <f>Exportação!N6-Importação!N6</f>
        <v>65.142</v>
      </c>
      <c r="O6" s="100">
        <f aca="true" t="shared" si="0" ref="O6:O12">SUM(C6:N6)</f>
        <v>1588.7210000000002</v>
      </c>
      <c r="Q6" s="19"/>
    </row>
    <row r="7" spans="2:17" s="15" customFormat="1" ht="15" customHeight="1">
      <c r="B7" s="61">
        <v>2007</v>
      </c>
      <c r="C7" s="101">
        <f>Exportação!C7-Importação!C7</f>
        <v>321.20899999999995</v>
      </c>
      <c r="D7" s="101">
        <f>Exportação!D7-Importação!D7</f>
        <v>451.4</v>
      </c>
      <c r="E7" s="101">
        <f>Exportação!E7-Importação!E7</f>
        <v>748.311</v>
      </c>
      <c r="F7" s="101">
        <f>Exportação!F7-Importação!F7</f>
        <v>304.56600000000003</v>
      </c>
      <c r="G7" s="101">
        <f>Exportação!G7-Importação!G7</f>
        <v>839.3699999999999</v>
      </c>
      <c r="H7" s="101">
        <f>Exportação!H7-Importação!H7</f>
        <v>569.4830000000001</v>
      </c>
      <c r="I7" s="101">
        <f>Exportação!I7-Importação!I7</f>
        <v>554.6009999999999</v>
      </c>
      <c r="J7" s="101">
        <f>Exportação!J7-Importação!J7</f>
        <v>709.964</v>
      </c>
      <c r="K7" s="101">
        <f>Exportação!K7-Importação!K7</f>
        <v>741.199</v>
      </c>
      <c r="L7" s="101">
        <f>Exportação!L7-Importação!L7</f>
        <v>671.909</v>
      </c>
      <c r="M7" s="101">
        <f>Exportação!M7-Importação!M7</f>
        <v>1048.832</v>
      </c>
      <c r="N7" s="101">
        <f>Exportação!N7-Importação!N7</f>
        <v>535.438</v>
      </c>
      <c r="O7" s="100">
        <f t="shared" si="0"/>
        <v>7496.281999999999</v>
      </c>
      <c r="Q7" s="19"/>
    </row>
    <row r="8" spans="2:17" s="15" customFormat="1" ht="15" customHeight="1">
      <c r="B8" s="61">
        <v>2008</v>
      </c>
      <c r="C8" s="101">
        <f>Exportação!C8-Importação!C8</f>
        <v>664.3679999999999</v>
      </c>
      <c r="D8" s="101">
        <f>Exportação!D8-Importação!D8</f>
        <v>801.657</v>
      </c>
      <c r="E8" s="101">
        <f>Exportação!E8-Importação!E8</f>
        <v>526.533</v>
      </c>
      <c r="F8" s="101">
        <f>Exportação!F8-Importação!F8</f>
        <v>442.02899999999994</v>
      </c>
      <c r="G8" s="101">
        <f>Exportação!G8-Importação!G8</f>
        <v>457.4</v>
      </c>
      <c r="H8" s="101">
        <f>Exportação!H8-Importação!H8</f>
        <v>1010.406</v>
      </c>
      <c r="I8" s="101">
        <f>Exportação!I8-Importação!I8</f>
        <v>1447.4679999999998</v>
      </c>
      <c r="J8" s="101">
        <f>Exportação!J8-Importação!J8</f>
        <v>790.4670000000001</v>
      </c>
      <c r="K8" s="101">
        <f>Exportação!K8-Importação!K8</f>
        <v>671.83</v>
      </c>
      <c r="L8" s="101">
        <f>Exportação!L8-Importação!L8</f>
        <v>547.205</v>
      </c>
      <c r="M8" s="101">
        <f>Exportação!M8-Importação!M8</f>
        <v>500.415</v>
      </c>
      <c r="N8" s="101">
        <f>Exportação!N8-Importação!N8</f>
        <v>430.828</v>
      </c>
      <c r="O8" s="100">
        <f t="shared" si="0"/>
        <v>8290.606</v>
      </c>
      <c r="Q8" s="19"/>
    </row>
    <row r="9" spans="2:17" ht="15" customHeight="1">
      <c r="B9" s="61">
        <v>2009</v>
      </c>
      <c r="C9" s="101">
        <f>Exportação!C9-Importação!C9</f>
        <v>227.258</v>
      </c>
      <c r="D9" s="101">
        <f>Exportação!D9-Importação!D9</f>
        <v>296.871</v>
      </c>
      <c r="E9" s="101">
        <f>Exportação!E9-Importação!E9</f>
        <v>195.964</v>
      </c>
      <c r="F9" s="101">
        <f>Exportação!F9-Importação!F9</f>
        <v>496.404</v>
      </c>
      <c r="G9" s="101">
        <f>Exportação!G9-Importação!G9</f>
        <v>-1646.7890000000002</v>
      </c>
      <c r="H9" s="101">
        <f>Exportação!H9-Importação!H9</f>
        <v>265.206</v>
      </c>
      <c r="I9" s="101">
        <f>Exportação!I9-Importação!I9</f>
        <v>-387.3399999999999</v>
      </c>
      <c r="J9" s="101">
        <f>Exportação!J9-Importação!J9</f>
        <v>355.40700000000004</v>
      </c>
      <c r="K9" s="101">
        <f>Exportação!K9-Importação!K9</f>
        <v>420.345</v>
      </c>
      <c r="L9" s="101">
        <f>Exportação!L9-Importação!L9</f>
        <v>409.747</v>
      </c>
      <c r="M9" s="101">
        <f>Exportação!M9-Importação!M9</f>
        <v>455.72400000000005</v>
      </c>
      <c r="N9" s="101">
        <f>Exportação!N9-Importação!N9</f>
        <v>381.76</v>
      </c>
      <c r="O9" s="100">
        <f t="shared" si="0"/>
        <v>1470.557</v>
      </c>
      <c r="Q9" s="19"/>
    </row>
    <row r="10" spans="2:17" ht="15" customHeight="1">
      <c r="B10" s="61">
        <v>2010</v>
      </c>
      <c r="C10" s="101">
        <f>Exportação!C10-Importação!C10</f>
        <v>24.760999999999996</v>
      </c>
      <c r="D10" s="101">
        <f>Exportação!D10-Importação!D10</f>
        <v>74.18</v>
      </c>
      <c r="E10" s="101">
        <f>Exportação!E10-Importação!E10</f>
        <v>270.78600000000006</v>
      </c>
      <c r="F10" s="101">
        <f>Exportação!F10-Importação!F10</f>
        <v>416.87</v>
      </c>
      <c r="G10" s="101">
        <f>Exportação!G10-Importação!G10</f>
        <v>285.599</v>
      </c>
      <c r="H10" s="101">
        <f>Exportação!H10-Importação!H10</f>
        <v>331.90599999999995</v>
      </c>
      <c r="I10" s="101">
        <f>Exportação!I10-Importação!I10</f>
        <v>523.812</v>
      </c>
      <c r="J10" s="101">
        <f>Exportação!J10-Importação!J10</f>
        <v>216.38600000000002</v>
      </c>
      <c r="K10" s="101">
        <f>Exportação!K10-Importação!K10</f>
        <v>298.31600000000003</v>
      </c>
      <c r="L10" s="101">
        <f>Exportação!L10-Importação!L10</f>
        <v>438.638</v>
      </c>
      <c r="M10" s="101">
        <f>Exportação!M10-Importação!M10</f>
        <v>346.9</v>
      </c>
      <c r="N10" s="101">
        <f>Exportação!N10-Importação!N10</f>
        <v>377.618</v>
      </c>
      <c r="O10" s="100">
        <f t="shared" si="0"/>
        <v>3605.772</v>
      </c>
      <c r="Q10" s="19"/>
    </row>
    <row r="11" spans="2:17" ht="15" customHeight="1">
      <c r="B11" s="61">
        <v>2011</v>
      </c>
      <c r="C11" s="101">
        <f>Exportação!C11-Importação!C11</f>
        <v>399.956</v>
      </c>
      <c r="D11" s="101">
        <f>Exportação!D11-Importação!D11</f>
        <v>275.448</v>
      </c>
      <c r="E11" s="101">
        <f>Exportação!E11-Importação!E11</f>
        <v>93.83499999999998</v>
      </c>
      <c r="F11" s="101">
        <f>Exportação!F11-Importação!F11</f>
        <v>192.98699999999997</v>
      </c>
      <c r="G11" s="101">
        <f>Exportação!G11-Importação!G11</f>
        <v>486.9200000000001</v>
      </c>
      <c r="H11" s="101">
        <f>Exportação!H11-Importação!H11</f>
        <v>68.19</v>
      </c>
      <c r="I11" s="101">
        <f>Exportação!I11-Importação!I11</f>
        <v>294.584</v>
      </c>
      <c r="J11" s="101">
        <f>Exportação!J11-Importação!J11</f>
        <v>320.11</v>
      </c>
      <c r="K11" s="101">
        <f>Exportação!K11-Importação!K11</f>
        <v>304.293</v>
      </c>
      <c r="L11" s="101">
        <f>Exportação!L11-Importação!L11</f>
        <v>43.13300000000001</v>
      </c>
      <c r="M11" s="101">
        <f>Exportação!M11-Importação!M11</f>
        <v>208.18200000000002</v>
      </c>
      <c r="N11" s="101">
        <f>Exportação!N11-Importação!N11</f>
        <v>35.399</v>
      </c>
      <c r="O11" s="100">
        <f>SUM(C11:N11)</f>
        <v>2723.037</v>
      </c>
      <c r="Q11" s="19"/>
    </row>
    <row r="12" spans="2:17" ht="15" customHeight="1">
      <c r="B12" s="62">
        <v>2012</v>
      </c>
      <c r="C12" s="102">
        <f>Exportação!C12-Importação!C12</f>
        <v>153</v>
      </c>
      <c r="D12" s="102">
        <f>Exportação!D12-Importação!D12</f>
        <v>176</v>
      </c>
      <c r="E12" s="102">
        <f>Exportação!E12-Importação!E12</f>
        <v>-6</v>
      </c>
      <c r="F12" s="102">
        <f>Exportação!F12-Importação!F12</f>
        <v>232</v>
      </c>
      <c r="G12" s="102">
        <f>Exportação!G12-Importação!G12</f>
        <v>149.609</v>
      </c>
      <c r="H12" s="102">
        <f>Exportação!H12-Importação!H12</f>
        <v>-235.125</v>
      </c>
      <c r="I12" s="102">
        <f>Exportação!I12-Importação!I12</f>
        <v>-24.702999999999975</v>
      </c>
      <c r="J12" s="102">
        <f>Exportação!J12-Importação!J12</f>
        <v>231.627</v>
      </c>
      <c r="K12" s="102">
        <f>Exportação!K12-Importação!K12</f>
        <v>192.69600000000003</v>
      </c>
      <c r="L12" s="102"/>
      <c r="M12" s="102"/>
      <c r="N12" s="102"/>
      <c r="O12" s="103">
        <f t="shared" si="0"/>
        <v>869.1040000000002</v>
      </c>
      <c r="Q12" s="19"/>
    </row>
    <row r="13" spans="2:17" ht="15" customHeight="1">
      <c r="B13" s="63" t="s">
        <v>37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>
        <f>SUM(O6:O12)</f>
        <v>26044.078999999998</v>
      </c>
      <c r="Q13" s="19"/>
    </row>
    <row r="14" spans="15:17" ht="15" customHeight="1">
      <c r="O14" s="106"/>
      <c r="Q14" s="19"/>
    </row>
    <row r="15" spans="2:17" ht="15" customHeight="1">
      <c r="B15" s="5" t="s">
        <v>49</v>
      </c>
      <c r="O15" s="107"/>
      <c r="Q15" s="19"/>
    </row>
    <row r="16" spans="2:17" ht="15" customHeight="1">
      <c r="B16" s="6" t="s">
        <v>50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Q16" s="19"/>
    </row>
    <row r="17" spans="2:17" ht="15" customHeight="1">
      <c r="B17" s="1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Q17" s="19"/>
    </row>
    <row r="18" spans="2:17" ht="15" customHeight="1">
      <c r="B18" s="19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Q18" s="19"/>
    </row>
    <row r="19" spans="2:17" ht="15" customHeight="1">
      <c r="B19" s="19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Q19" s="19"/>
    </row>
    <row r="20" spans="2:17" ht="15" customHeight="1">
      <c r="B20" s="19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Q20" s="19"/>
    </row>
    <row r="21" spans="2:15" ht="15" customHeight="1">
      <c r="B21" s="19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 ht="15" customHeight="1">
      <c r="B22" s="19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 ht="15" customHeight="1">
      <c r="B23" s="19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2:15" ht="15" customHeight="1">
      <c r="B24" s="19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2:15" ht="15" customHeight="1">
      <c r="B25" s="19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  <row r="26" spans="2:15" ht="15" customHeight="1">
      <c r="B26" s="1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2:15" ht="15" customHeight="1">
      <c r="B27" s="19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2:15" ht="15" customHeight="1">
      <c r="B28" s="19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5" ht="15" customHeight="1">
      <c r="B29" s="19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5" ht="15" customHeight="1">
      <c r="B30" s="19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5" ht="15" customHeight="1">
      <c r="B31" s="19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2:15" ht="15" customHeight="1">
      <c r="B32" s="19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2:15" ht="15" customHeight="1">
      <c r="B33" s="19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95" customWidth="1"/>
    <col min="4" max="14" width="11.7109375" style="95" customWidth="1"/>
    <col min="15" max="15" width="13.8515625" style="95" customWidth="1"/>
    <col min="16" max="16384" width="14.8515625" style="11" customWidth="1"/>
  </cols>
  <sheetData>
    <row r="1" spans="2:15" s="8" customFormat="1" ht="15" customHeight="1">
      <c r="B1" s="40" t="s">
        <v>18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09" t="s">
        <v>36</v>
      </c>
    </row>
    <row r="2" ht="15" customHeight="1">
      <c r="O2" s="110"/>
    </row>
    <row r="3" spans="2:15" ht="15" customHeight="1">
      <c r="B3" s="14" t="s">
        <v>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111"/>
    </row>
    <row r="4" spans="2:15" ht="15" customHeight="1">
      <c r="B4" s="16" t="s">
        <v>48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2:15" ht="15" customHeight="1" thickBot="1">
      <c r="B5" s="69" t="s">
        <v>0</v>
      </c>
      <c r="C5" s="112" t="s">
        <v>1</v>
      </c>
      <c r="D5" s="112" t="s">
        <v>2</v>
      </c>
      <c r="E5" s="112" t="s">
        <v>3</v>
      </c>
      <c r="F5" s="112" t="s">
        <v>4</v>
      </c>
      <c r="G5" s="112" t="s">
        <v>5</v>
      </c>
      <c r="H5" s="112" t="s">
        <v>6</v>
      </c>
      <c r="I5" s="112" t="s">
        <v>7</v>
      </c>
      <c r="J5" s="112" t="s">
        <v>8</v>
      </c>
      <c r="K5" s="112" t="s">
        <v>9</v>
      </c>
      <c r="L5" s="112" t="s">
        <v>10</v>
      </c>
      <c r="M5" s="112" t="s">
        <v>11</v>
      </c>
      <c r="N5" s="112" t="s">
        <v>12</v>
      </c>
      <c r="O5" s="112" t="s">
        <v>13</v>
      </c>
    </row>
    <row r="6" spans="2:15" ht="15" customHeight="1" thickTop="1">
      <c r="B6" s="70">
        <v>2006</v>
      </c>
      <c r="C6" s="107">
        <v>403934.319</v>
      </c>
      <c r="D6" s="107">
        <v>423879.241</v>
      </c>
      <c r="E6" s="107">
        <v>498155.415</v>
      </c>
      <c r="F6" s="107">
        <v>458383.061</v>
      </c>
      <c r="G6" s="107">
        <v>517398.879</v>
      </c>
      <c r="H6" s="107">
        <v>485182.386</v>
      </c>
      <c r="I6" s="107">
        <v>509432.676</v>
      </c>
      <c r="J6" s="107">
        <v>599877.127</v>
      </c>
      <c r="K6" s="107">
        <v>504438.752</v>
      </c>
      <c r="L6" s="107">
        <v>510226.343</v>
      </c>
      <c r="M6" s="107">
        <v>550458.582</v>
      </c>
      <c r="N6" s="107">
        <v>520745.13</v>
      </c>
      <c r="O6" s="113">
        <f>SUM(C6:N6)</f>
        <v>5982111.911</v>
      </c>
    </row>
    <row r="7" spans="2:15" ht="15" customHeight="1">
      <c r="B7" s="70">
        <v>2007</v>
      </c>
      <c r="C7" s="107">
        <v>385550.813</v>
      </c>
      <c r="D7" s="107">
        <v>481005.226</v>
      </c>
      <c r="E7" s="107">
        <v>641571.251</v>
      </c>
      <c r="F7" s="107">
        <v>598874.349</v>
      </c>
      <c r="G7" s="107">
        <v>642787.753</v>
      </c>
      <c r="H7" s="107">
        <v>624899.198</v>
      </c>
      <c r="I7" s="107">
        <v>658262.374</v>
      </c>
      <c r="J7" s="107">
        <v>724107.966</v>
      </c>
      <c r="K7" s="107">
        <v>621394.09</v>
      </c>
      <c r="L7" s="107">
        <v>719730.521</v>
      </c>
      <c r="M7" s="107">
        <v>640096.375</v>
      </c>
      <c r="N7" s="107">
        <v>643559.561</v>
      </c>
      <c r="O7" s="114">
        <f aca="true" t="shared" si="0" ref="O7:O12">SUM(C7:N7)</f>
        <v>7381839.476999999</v>
      </c>
    </row>
    <row r="8" spans="2:15" ht="15" customHeight="1">
      <c r="B8" s="70">
        <v>2008</v>
      </c>
      <c r="C8" s="107">
        <v>515373.423</v>
      </c>
      <c r="D8" s="107">
        <v>631506.391</v>
      </c>
      <c r="E8" s="107">
        <v>653959.318</v>
      </c>
      <c r="F8" s="107">
        <v>657438.016</v>
      </c>
      <c r="G8" s="107">
        <v>870686.951</v>
      </c>
      <c r="H8" s="107">
        <v>801656.95</v>
      </c>
      <c r="I8" s="107">
        <v>834163.716</v>
      </c>
      <c r="J8" s="107">
        <v>796876.217</v>
      </c>
      <c r="K8" s="107">
        <v>770336.461</v>
      </c>
      <c r="L8" s="107">
        <v>747625.158</v>
      </c>
      <c r="M8" s="107">
        <v>486060.826</v>
      </c>
      <c r="N8" s="107">
        <v>565408.642</v>
      </c>
      <c r="O8" s="114">
        <f t="shared" si="0"/>
        <v>8331092.069</v>
      </c>
    </row>
    <row r="9" spans="2:15" ht="15" customHeight="1">
      <c r="B9" s="70">
        <v>2009</v>
      </c>
      <c r="C9" s="107">
        <v>440271.112</v>
      </c>
      <c r="D9" s="107">
        <v>448988.342</v>
      </c>
      <c r="E9" s="107">
        <v>529592.791</v>
      </c>
      <c r="F9" s="107">
        <v>529921.203</v>
      </c>
      <c r="G9" s="107">
        <v>606159.27</v>
      </c>
      <c r="H9" s="107">
        <v>618905.324</v>
      </c>
      <c r="I9" s="107">
        <v>553704.246</v>
      </c>
      <c r="J9" s="107">
        <v>516617.193</v>
      </c>
      <c r="K9" s="107">
        <v>503074.613</v>
      </c>
      <c r="L9" s="107">
        <v>554850.831</v>
      </c>
      <c r="M9" s="107">
        <v>538813.181</v>
      </c>
      <c r="N9" s="107">
        <v>586762.64</v>
      </c>
      <c r="O9" s="114">
        <f t="shared" si="0"/>
        <v>6427660.746</v>
      </c>
    </row>
    <row r="10" spans="2:15" ht="15" customHeight="1">
      <c r="B10" s="70">
        <v>2010</v>
      </c>
      <c r="C10" s="107">
        <v>426430.317</v>
      </c>
      <c r="D10" s="107">
        <v>511062.677</v>
      </c>
      <c r="E10" s="107">
        <v>639754.593</v>
      </c>
      <c r="F10" s="107">
        <v>627874.856</v>
      </c>
      <c r="G10" s="107">
        <v>701349.14</v>
      </c>
      <c r="H10" s="107">
        <v>642852.36</v>
      </c>
      <c r="I10" s="107">
        <v>736593.609</v>
      </c>
      <c r="J10" s="107">
        <v>694063.756</v>
      </c>
      <c r="K10" s="107">
        <v>657044.35</v>
      </c>
      <c r="L10" s="107">
        <v>652993.168</v>
      </c>
      <c r="M10" s="107">
        <v>595935.686</v>
      </c>
      <c r="N10" s="107">
        <v>696072.292</v>
      </c>
      <c r="O10" s="114">
        <f t="shared" si="0"/>
        <v>7582026.804</v>
      </c>
    </row>
    <row r="11" spans="2:15" ht="15" customHeight="1">
      <c r="B11" s="71">
        <v>2011</v>
      </c>
      <c r="C11" s="115">
        <v>527798.718</v>
      </c>
      <c r="D11" s="115">
        <v>621970.945</v>
      </c>
      <c r="E11" s="115">
        <v>738265.593</v>
      </c>
      <c r="F11" s="115">
        <v>741780.762</v>
      </c>
      <c r="G11" s="115">
        <v>858665.746</v>
      </c>
      <c r="H11" s="115">
        <v>832157.81</v>
      </c>
      <c r="I11" s="115">
        <v>790192.272</v>
      </c>
      <c r="J11" s="115">
        <v>787764.697</v>
      </c>
      <c r="K11" s="115">
        <v>736231.696</v>
      </c>
      <c r="L11" s="115">
        <v>829767.242</v>
      </c>
      <c r="M11" s="115">
        <v>815726.13</v>
      </c>
      <c r="N11" s="115">
        <v>770725.526</v>
      </c>
      <c r="O11" s="114">
        <f>SUM(C11:N11)</f>
        <v>9051047.137</v>
      </c>
    </row>
    <row r="12" spans="2:15" ht="15" customHeight="1">
      <c r="B12" s="72">
        <v>2012</v>
      </c>
      <c r="C12" s="116">
        <v>610060</v>
      </c>
      <c r="D12" s="116">
        <v>735815</v>
      </c>
      <c r="E12" s="116">
        <v>751293</v>
      </c>
      <c r="F12" s="116">
        <v>748234</v>
      </c>
      <c r="G12" s="116">
        <v>951525.4</v>
      </c>
      <c r="H12" s="116">
        <v>768025.974</v>
      </c>
      <c r="I12" s="116">
        <v>746991.171</v>
      </c>
      <c r="J12" s="116">
        <v>816002.405</v>
      </c>
      <c r="K12" s="116">
        <v>737925.122</v>
      </c>
      <c r="L12" s="116"/>
      <c r="M12" s="116"/>
      <c r="N12" s="116"/>
      <c r="O12" s="117">
        <f t="shared" si="0"/>
        <v>6865872.072000001</v>
      </c>
    </row>
    <row r="13" spans="2:15" ht="15" customHeight="1">
      <c r="B13" s="11" t="s">
        <v>37</v>
      </c>
      <c r="O13" s="106">
        <f>SUM(O6:O12)</f>
        <v>51621650.216000006</v>
      </c>
    </row>
    <row r="14" ht="15" customHeight="1">
      <c r="O14" s="106"/>
    </row>
    <row r="15" spans="2:15" ht="15" customHeight="1">
      <c r="B15" s="14" t="s">
        <v>30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15" customHeight="1">
      <c r="B16" s="16" t="s">
        <v>48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2:15" ht="15" customHeight="1" thickBot="1">
      <c r="B17" s="69" t="s">
        <v>0</v>
      </c>
      <c r="C17" s="112" t="s">
        <v>1</v>
      </c>
      <c r="D17" s="112" t="s">
        <v>2</v>
      </c>
      <c r="E17" s="112" t="s">
        <v>3</v>
      </c>
      <c r="F17" s="112" t="s">
        <v>4</v>
      </c>
      <c r="G17" s="112" t="s">
        <v>5</v>
      </c>
      <c r="H17" s="112" t="s">
        <v>6</v>
      </c>
      <c r="I17" s="112" t="s">
        <v>7</v>
      </c>
      <c r="J17" s="112" t="s">
        <v>8</v>
      </c>
      <c r="K17" s="112" t="s">
        <v>9</v>
      </c>
      <c r="L17" s="112" t="s">
        <v>10</v>
      </c>
      <c r="M17" s="112" t="s">
        <v>11</v>
      </c>
      <c r="N17" s="112" t="s">
        <v>12</v>
      </c>
      <c r="O17" s="112" t="s">
        <v>13</v>
      </c>
    </row>
    <row r="18" spans="2:15" ht="15" customHeight="1" thickTop="1">
      <c r="B18" s="70">
        <v>2006</v>
      </c>
      <c r="C18" s="107">
        <v>247537.761</v>
      </c>
      <c r="D18" s="107">
        <v>229617.304</v>
      </c>
      <c r="E18" s="107">
        <v>272537.636</v>
      </c>
      <c r="F18" s="107">
        <v>239652.109</v>
      </c>
      <c r="G18" s="107">
        <v>246300.983</v>
      </c>
      <c r="H18" s="107">
        <v>209171.028</v>
      </c>
      <c r="I18" s="107">
        <v>316872.44</v>
      </c>
      <c r="J18" s="107">
        <v>349160.422</v>
      </c>
      <c r="K18" s="107">
        <v>339270.71</v>
      </c>
      <c r="L18" s="107">
        <v>351901.559</v>
      </c>
      <c r="M18" s="107">
        <v>346266.528</v>
      </c>
      <c r="N18" s="107">
        <v>320479.217</v>
      </c>
      <c r="O18" s="113">
        <f>SUM(C18:N18)</f>
        <v>3468767.697</v>
      </c>
    </row>
    <row r="19" spans="2:15" ht="15" customHeight="1">
      <c r="B19" s="70">
        <v>2007</v>
      </c>
      <c r="C19" s="107">
        <v>343027.48</v>
      </c>
      <c r="D19" s="107">
        <v>320890.351</v>
      </c>
      <c r="E19" s="107">
        <v>388992.741</v>
      </c>
      <c r="F19" s="107">
        <v>345707.912</v>
      </c>
      <c r="G19" s="107">
        <v>422406.511</v>
      </c>
      <c r="H19" s="107">
        <v>352913.873</v>
      </c>
      <c r="I19" s="107">
        <v>420199.402</v>
      </c>
      <c r="J19" s="107">
        <v>484241.273</v>
      </c>
      <c r="K19" s="107">
        <v>416966.259</v>
      </c>
      <c r="L19" s="107">
        <v>510618.647</v>
      </c>
      <c r="M19" s="107">
        <v>500734.163</v>
      </c>
      <c r="N19" s="107">
        <v>493522.736</v>
      </c>
      <c r="O19" s="114">
        <f aca="true" t="shared" si="1" ref="O19:O24">SUM(C19:N19)</f>
        <v>5000221.347999999</v>
      </c>
    </row>
    <row r="20" spans="2:15" ht="15" customHeight="1">
      <c r="B20" s="70">
        <v>2008</v>
      </c>
      <c r="C20" s="107">
        <v>632854.184</v>
      </c>
      <c r="D20" s="107">
        <v>589135.935</v>
      </c>
      <c r="E20" s="107">
        <v>549861.714</v>
      </c>
      <c r="F20" s="107">
        <v>568883.91</v>
      </c>
      <c r="G20" s="107">
        <v>685618.224</v>
      </c>
      <c r="H20" s="107">
        <v>701540.554</v>
      </c>
      <c r="I20" s="107">
        <v>741911.265</v>
      </c>
      <c r="J20" s="107">
        <v>804434.336</v>
      </c>
      <c r="K20" s="107">
        <v>804528.014</v>
      </c>
      <c r="L20" s="107">
        <v>745246.908</v>
      </c>
      <c r="M20" s="107">
        <v>597649.118</v>
      </c>
      <c r="N20" s="107">
        <v>519059.693</v>
      </c>
      <c r="O20" s="114">
        <f t="shared" si="1"/>
        <v>7940723.8549999995</v>
      </c>
    </row>
    <row r="21" spans="2:15" ht="15" customHeight="1">
      <c r="B21" s="70">
        <v>2009</v>
      </c>
      <c r="C21" s="107">
        <v>595306.787</v>
      </c>
      <c r="D21" s="107">
        <v>531247.648</v>
      </c>
      <c r="E21" s="107">
        <v>536043.23</v>
      </c>
      <c r="F21" s="107">
        <v>433316.627</v>
      </c>
      <c r="G21" s="107">
        <v>483650.475</v>
      </c>
      <c r="H21" s="107">
        <v>510175.657</v>
      </c>
      <c r="I21" s="107">
        <v>599120.431</v>
      </c>
      <c r="J21" s="107">
        <v>604448.455</v>
      </c>
      <c r="K21" s="107">
        <v>691863.546</v>
      </c>
      <c r="L21" s="107">
        <v>742334.193</v>
      </c>
      <c r="M21" s="107">
        <v>761831.726</v>
      </c>
      <c r="N21" s="107">
        <v>798812.185</v>
      </c>
      <c r="O21" s="114">
        <f t="shared" si="1"/>
        <v>7288150.959999999</v>
      </c>
    </row>
    <row r="22" spans="2:15" ht="15" customHeight="1">
      <c r="B22" s="71">
        <v>2010</v>
      </c>
      <c r="C22" s="115">
        <v>779734.296</v>
      </c>
      <c r="D22" s="115">
        <v>811118.832</v>
      </c>
      <c r="E22" s="115">
        <v>996486.347</v>
      </c>
      <c r="F22" s="115">
        <v>818590.898</v>
      </c>
      <c r="G22" s="115">
        <v>917379.052</v>
      </c>
      <c r="H22" s="115">
        <v>934418.469</v>
      </c>
      <c r="I22" s="115">
        <v>1035387.396</v>
      </c>
      <c r="J22" s="115">
        <v>1059793.397</v>
      </c>
      <c r="K22" s="115">
        <v>1113380.472</v>
      </c>
      <c r="L22" s="115">
        <v>1121944.229</v>
      </c>
      <c r="M22" s="115">
        <v>1252268.708</v>
      </c>
      <c r="N22" s="115">
        <v>1137603.615</v>
      </c>
      <c r="O22" s="114">
        <f t="shared" si="1"/>
        <v>11978105.711</v>
      </c>
    </row>
    <row r="23" spans="2:15" ht="15" customHeight="1">
      <c r="B23" s="71">
        <v>2011</v>
      </c>
      <c r="C23" s="115">
        <v>1043722.817</v>
      </c>
      <c r="D23" s="115">
        <v>1057037.333</v>
      </c>
      <c r="E23" s="115">
        <v>1194337.589</v>
      </c>
      <c r="F23" s="115">
        <v>1155587.423</v>
      </c>
      <c r="G23" s="115">
        <v>1233493.544</v>
      </c>
      <c r="H23" s="115">
        <v>1156065.366</v>
      </c>
      <c r="I23" s="115">
        <v>1235202.455</v>
      </c>
      <c r="J23" s="115">
        <v>1429996.314</v>
      </c>
      <c r="K23" s="115">
        <v>1314347.905</v>
      </c>
      <c r="L23" s="115">
        <v>1327828.723</v>
      </c>
      <c r="M23" s="115">
        <v>1384482.18</v>
      </c>
      <c r="N23" s="115">
        <v>1322211.893</v>
      </c>
      <c r="O23" s="114">
        <f>SUM(C23:N23)</f>
        <v>14854313.541999998</v>
      </c>
    </row>
    <row r="24" spans="2:15" ht="15" customHeight="1">
      <c r="B24" s="72">
        <v>2012</v>
      </c>
      <c r="C24" s="116">
        <v>1235522.943</v>
      </c>
      <c r="D24" s="116">
        <v>1222014.264</v>
      </c>
      <c r="E24" s="116">
        <v>1226038.768</v>
      </c>
      <c r="F24" s="116">
        <v>1115933.444</v>
      </c>
      <c r="G24" s="116">
        <v>1293340.772</v>
      </c>
      <c r="H24" s="116">
        <v>1078775.05</v>
      </c>
      <c r="I24" s="116">
        <v>1149050.229</v>
      </c>
      <c r="J24" s="116">
        <v>1337090.635</v>
      </c>
      <c r="K24" s="116">
        <v>1139508.017</v>
      </c>
      <c r="L24" s="116"/>
      <c r="M24" s="116"/>
      <c r="N24" s="116"/>
      <c r="O24" s="117">
        <f t="shared" si="1"/>
        <v>10797274.122000001</v>
      </c>
    </row>
    <row r="25" spans="2:15" ht="15" customHeight="1">
      <c r="B25" s="11" t="s">
        <v>37</v>
      </c>
      <c r="O25" s="106">
        <f>SUM(O18:O24)</f>
        <v>61327557.23499999</v>
      </c>
    </row>
    <row r="26" ht="15" customHeight="1">
      <c r="O26" s="106"/>
    </row>
    <row r="27" spans="2:15" ht="15" customHeight="1">
      <c r="B27" s="14" t="s">
        <v>31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 ht="15" customHeight="1">
      <c r="B28" s="16" t="s">
        <v>48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15" ht="15" customHeight="1" thickBot="1">
      <c r="B29" s="69" t="s">
        <v>0</v>
      </c>
      <c r="C29" s="112" t="s">
        <v>1</v>
      </c>
      <c r="D29" s="112" t="s">
        <v>2</v>
      </c>
      <c r="E29" s="112" t="s">
        <v>3</v>
      </c>
      <c r="F29" s="112" t="s">
        <v>4</v>
      </c>
      <c r="G29" s="112" t="s">
        <v>5</v>
      </c>
      <c r="H29" s="112" t="s">
        <v>6</v>
      </c>
      <c r="I29" s="112" t="s">
        <v>7</v>
      </c>
      <c r="J29" s="112" t="s">
        <v>8</v>
      </c>
      <c r="K29" s="112" t="s">
        <v>9</v>
      </c>
      <c r="L29" s="112" t="s">
        <v>10</v>
      </c>
      <c r="M29" s="112" t="s">
        <v>11</v>
      </c>
      <c r="N29" s="112" t="s">
        <v>12</v>
      </c>
      <c r="O29" s="112" t="s">
        <v>13</v>
      </c>
    </row>
    <row r="30" spans="2:15" ht="15" customHeight="1" thickTop="1">
      <c r="B30" s="70">
        <v>2006</v>
      </c>
      <c r="C30" s="118">
        <f aca="true" t="shared" si="2" ref="C30:N35">C6-C18</f>
        <v>156396.55800000002</v>
      </c>
      <c r="D30" s="118">
        <f t="shared" si="2"/>
        <v>194261.93699999998</v>
      </c>
      <c r="E30" s="118">
        <f t="shared" si="2"/>
        <v>225617.77899999998</v>
      </c>
      <c r="F30" s="118">
        <f t="shared" si="2"/>
        <v>218730.952</v>
      </c>
      <c r="G30" s="118">
        <f t="shared" si="2"/>
        <v>271097.896</v>
      </c>
      <c r="H30" s="118">
        <f t="shared" si="2"/>
        <v>276011.358</v>
      </c>
      <c r="I30" s="118">
        <f t="shared" si="2"/>
        <v>192560.23599999998</v>
      </c>
      <c r="J30" s="118">
        <f t="shared" si="2"/>
        <v>250716.70499999996</v>
      </c>
      <c r="K30" s="118">
        <f t="shared" si="2"/>
        <v>165168.04199999996</v>
      </c>
      <c r="L30" s="118">
        <f t="shared" si="2"/>
        <v>158324.78399999999</v>
      </c>
      <c r="M30" s="118">
        <f t="shared" si="2"/>
        <v>204192.05400000006</v>
      </c>
      <c r="N30" s="118">
        <f t="shared" si="2"/>
        <v>200265.913</v>
      </c>
      <c r="O30" s="113">
        <f aca="true" t="shared" si="3" ref="O30:O36">SUM(C30:N30)</f>
        <v>2513344.214</v>
      </c>
    </row>
    <row r="31" spans="2:15" ht="15" customHeight="1">
      <c r="B31" s="70">
        <v>2007</v>
      </c>
      <c r="C31" s="115">
        <f t="shared" si="2"/>
        <v>42523.33300000004</v>
      </c>
      <c r="D31" s="115">
        <f t="shared" si="2"/>
        <v>160114.875</v>
      </c>
      <c r="E31" s="115">
        <f t="shared" si="2"/>
        <v>252578.51000000007</v>
      </c>
      <c r="F31" s="115">
        <f t="shared" si="2"/>
        <v>253166.43700000003</v>
      </c>
      <c r="G31" s="115">
        <f t="shared" si="2"/>
        <v>220381.24200000003</v>
      </c>
      <c r="H31" s="115">
        <f t="shared" si="2"/>
        <v>271985.32499999995</v>
      </c>
      <c r="I31" s="115">
        <f t="shared" si="2"/>
        <v>238062.97199999995</v>
      </c>
      <c r="J31" s="115">
        <f t="shared" si="2"/>
        <v>239866.69300000003</v>
      </c>
      <c r="K31" s="115">
        <f t="shared" si="2"/>
        <v>204427.83099999995</v>
      </c>
      <c r="L31" s="115">
        <f t="shared" si="2"/>
        <v>209111.87399999995</v>
      </c>
      <c r="M31" s="115">
        <f t="shared" si="2"/>
        <v>139362.212</v>
      </c>
      <c r="N31" s="115">
        <f t="shared" si="2"/>
        <v>150036.825</v>
      </c>
      <c r="O31" s="114">
        <f t="shared" si="3"/>
        <v>2381618.129</v>
      </c>
    </row>
    <row r="32" spans="2:15" ht="15" customHeight="1">
      <c r="B32" s="70">
        <v>2008</v>
      </c>
      <c r="C32" s="115">
        <f t="shared" si="2"/>
        <v>-117480.761</v>
      </c>
      <c r="D32" s="115">
        <f t="shared" si="2"/>
        <v>42370.45599999989</v>
      </c>
      <c r="E32" s="115">
        <f t="shared" si="2"/>
        <v>104097.60399999993</v>
      </c>
      <c r="F32" s="115">
        <f t="shared" si="2"/>
        <v>88554.10599999991</v>
      </c>
      <c r="G32" s="115">
        <f t="shared" si="2"/>
        <v>185068.72699999996</v>
      </c>
      <c r="H32" s="115">
        <f t="shared" si="2"/>
        <v>100116.39599999995</v>
      </c>
      <c r="I32" s="115">
        <f t="shared" si="2"/>
        <v>92252.451</v>
      </c>
      <c r="J32" s="115">
        <f t="shared" si="2"/>
        <v>-7558.119000000064</v>
      </c>
      <c r="K32" s="115">
        <f t="shared" si="2"/>
        <v>-34191.552999999956</v>
      </c>
      <c r="L32" s="115">
        <f t="shared" si="2"/>
        <v>2378.25</v>
      </c>
      <c r="M32" s="115">
        <f t="shared" si="2"/>
        <v>-111588.29200000002</v>
      </c>
      <c r="N32" s="115">
        <f t="shared" si="2"/>
        <v>46348.948999999964</v>
      </c>
      <c r="O32" s="114">
        <f t="shared" si="3"/>
        <v>390368.21399999957</v>
      </c>
    </row>
    <row r="33" spans="2:15" ht="15" customHeight="1">
      <c r="B33" s="70">
        <v>2009</v>
      </c>
      <c r="C33" s="115">
        <f t="shared" si="2"/>
        <v>-155035.675</v>
      </c>
      <c r="D33" s="115">
        <f t="shared" si="2"/>
        <v>-82259.30600000004</v>
      </c>
      <c r="E33" s="115">
        <f t="shared" si="2"/>
        <v>-6450.439000000013</v>
      </c>
      <c r="F33" s="115">
        <f t="shared" si="2"/>
        <v>96604.576</v>
      </c>
      <c r="G33" s="115">
        <f t="shared" si="2"/>
        <v>122508.79500000004</v>
      </c>
      <c r="H33" s="115">
        <f t="shared" si="2"/>
        <v>108729.66700000002</v>
      </c>
      <c r="I33" s="115">
        <f t="shared" si="2"/>
        <v>-45416.18499999994</v>
      </c>
      <c r="J33" s="115">
        <f t="shared" si="2"/>
        <v>-87831.26199999993</v>
      </c>
      <c r="K33" s="115">
        <f t="shared" si="2"/>
        <v>-188788.93299999996</v>
      </c>
      <c r="L33" s="115">
        <f t="shared" si="2"/>
        <v>-187483.36199999996</v>
      </c>
      <c r="M33" s="115">
        <f t="shared" si="2"/>
        <v>-223018.54500000004</v>
      </c>
      <c r="N33" s="115">
        <f t="shared" si="2"/>
        <v>-212049.54500000004</v>
      </c>
      <c r="O33" s="114">
        <f t="shared" si="3"/>
        <v>-860490.2139999998</v>
      </c>
    </row>
    <row r="34" spans="2:15" ht="15" customHeight="1">
      <c r="B34" s="70">
        <v>2010</v>
      </c>
      <c r="C34" s="115">
        <f t="shared" si="2"/>
        <v>-353303.979</v>
      </c>
      <c r="D34" s="115">
        <f t="shared" si="2"/>
        <v>-300056.155</v>
      </c>
      <c r="E34" s="115">
        <f t="shared" si="2"/>
        <v>-356731.75399999996</v>
      </c>
      <c r="F34" s="115">
        <f t="shared" si="2"/>
        <v>-190716.04200000002</v>
      </c>
      <c r="G34" s="115">
        <f t="shared" si="2"/>
        <v>-216029.912</v>
      </c>
      <c r="H34" s="115">
        <f t="shared" si="2"/>
        <v>-291566.10900000005</v>
      </c>
      <c r="I34" s="115">
        <f t="shared" si="2"/>
        <v>-298793.7869999999</v>
      </c>
      <c r="J34" s="115">
        <f t="shared" si="2"/>
        <v>-365729.64100000006</v>
      </c>
      <c r="K34" s="115">
        <f t="shared" si="2"/>
        <v>-456336.1220000001</v>
      </c>
      <c r="L34" s="115">
        <f t="shared" si="2"/>
        <v>-468951.0610000001</v>
      </c>
      <c r="M34" s="115">
        <f t="shared" si="2"/>
        <v>-656333.0220000001</v>
      </c>
      <c r="N34" s="115">
        <f t="shared" si="2"/>
        <v>-441531.323</v>
      </c>
      <c r="O34" s="114">
        <f t="shared" si="3"/>
        <v>-4396078.907000001</v>
      </c>
    </row>
    <row r="35" spans="2:15" ht="15" customHeight="1">
      <c r="B35" s="71">
        <v>2011</v>
      </c>
      <c r="C35" s="115">
        <f t="shared" si="2"/>
        <v>-515924.09900000005</v>
      </c>
      <c r="D35" s="115">
        <f t="shared" si="2"/>
        <v>-435066.38800000015</v>
      </c>
      <c r="E35" s="115">
        <f t="shared" si="2"/>
        <v>-456071.9959999999</v>
      </c>
      <c r="F35" s="115">
        <f t="shared" si="2"/>
        <v>-413806.66099999996</v>
      </c>
      <c r="G35" s="115">
        <f t="shared" si="2"/>
        <v>-374827.79799999995</v>
      </c>
      <c r="H35" s="115">
        <f t="shared" si="2"/>
        <v>-323907.55599999987</v>
      </c>
      <c r="I35" s="115">
        <f t="shared" si="2"/>
        <v>-445010.1830000001</v>
      </c>
      <c r="J35" s="115">
        <f t="shared" si="2"/>
        <v>-642231.617</v>
      </c>
      <c r="K35" s="115">
        <f t="shared" si="2"/>
        <v>-578116.209</v>
      </c>
      <c r="L35" s="115">
        <f t="shared" si="2"/>
        <v>-498061.481</v>
      </c>
      <c r="M35" s="115">
        <f t="shared" si="2"/>
        <v>-568756.0499999999</v>
      </c>
      <c r="N35" s="115">
        <f t="shared" si="2"/>
        <v>-551486.367</v>
      </c>
      <c r="O35" s="114">
        <f t="shared" si="3"/>
        <v>-5803266.404999999</v>
      </c>
    </row>
    <row r="36" spans="2:15" ht="15" customHeight="1">
      <c r="B36" s="72">
        <v>2012</v>
      </c>
      <c r="C36" s="116">
        <f aca="true" t="shared" si="4" ref="C36:K36">C12-C24</f>
        <v>-625462.943</v>
      </c>
      <c r="D36" s="116">
        <f t="shared" si="4"/>
        <v>-486199.26399999997</v>
      </c>
      <c r="E36" s="116">
        <f t="shared" si="4"/>
        <v>-474745.7679999999</v>
      </c>
      <c r="F36" s="116">
        <f t="shared" si="4"/>
        <v>-367699.4439999999</v>
      </c>
      <c r="G36" s="116">
        <f t="shared" si="4"/>
        <v>-341815.3720000001</v>
      </c>
      <c r="H36" s="116">
        <f t="shared" si="4"/>
        <v>-310749.076</v>
      </c>
      <c r="I36" s="116">
        <f t="shared" si="4"/>
        <v>-402059.0580000001</v>
      </c>
      <c r="J36" s="116">
        <f t="shared" si="4"/>
        <v>-521088.23</v>
      </c>
      <c r="K36" s="116">
        <f t="shared" si="4"/>
        <v>-401582.895</v>
      </c>
      <c r="L36" s="116"/>
      <c r="M36" s="116"/>
      <c r="N36" s="116"/>
      <c r="O36" s="117">
        <f t="shared" si="3"/>
        <v>-3931402.05</v>
      </c>
    </row>
    <row r="37" spans="2:15" ht="15" customHeight="1">
      <c r="B37" s="11" t="s">
        <v>37</v>
      </c>
      <c r="O37" s="106">
        <f>SUM(O29:O36)</f>
        <v>-9705907.019</v>
      </c>
    </row>
    <row r="38" ht="15" customHeight="1">
      <c r="B38" s="76" t="s">
        <v>49</v>
      </c>
    </row>
    <row r="39" ht="15" customHeight="1">
      <c r="O39" s="106"/>
    </row>
    <row r="45" spans="3:4" ht="15" customHeight="1">
      <c r="C45" s="119"/>
      <c r="D45" s="119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2012-10-09T19:25:22Z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