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155" yWindow="105" windowWidth="15480" windowHeight="11640" tabRatio="598" activeTab="0"/>
  </bookViews>
  <sheets>
    <sheet name="Índice" sheetId="1" r:id="rId1"/>
    <sheet name="Exportação" sheetId="2" r:id="rId2"/>
    <sheet name="Produtos_Exp" sheetId="3" r:id="rId3"/>
    <sheet name="Países_Exp" sheetId="4" r:id="rId4"/>
    <sheet name="Importação" sheetId="5" r:id="rId5"/>
    <sheet name="Produtos_Imp" sheetId="6" r:id="rId6"/>
    <sheet name="Países_Imp" sheetId="7" r:id="rId7"/>
    <sheet name="Saldo" sheetId="8" r:id="rId8"/>
    <sheet name="BC_Santa Catarina" sheetId="9" r:id="rId9"/>
    <sheet name="BC_Brasil" sheetId="10" r:id="rId10"/>
  </sheets>
  <definedNames>
    <definedName name="_xlnm.Print_Area" localSheetId="9">'BC_Brasil'!#REF!</definedName>
    <definedName name="_xlnm.Print_Area" localSheetId="8">'BC_Santa Catarina'!#REF!</definedName>
    <definedName name="_xlnm.Print_Area" localSheetId="1">'Exportação'!$B$1:$O$1</definedName>
    <definedName name="_xlnm.Print_Area" localSheetId="4">'Importação'!$B$1:$O$4</definedName>
    <definedName name="_xlnm.Print_Area" localSheetId="0">'Índice'!$B$1:$E$1</definedName>
    <definedName name="_xlnm.Print_Area" localSheetId="3">'Países_Exp'!#REF!</definedName>
    <definedName name="_xlnm.Print_Area" localSheetId="6">'Países_Imp'!$B$1:$K$4</definedName>
    <definedName name="_xlnm.Print_Area" localSheetId="2">'Produtos_Exp'!#REF!</definedName>
    <definedName name="_xlnm.Print_Area" localSheetId="5">'Produtos_Imp'!$B$1:$O$4</definedName>
    <definedName name="_xlnm.Print_Area" localSheetId="7">'Saldo'!$B$1:$O$4</definedName>
    <definedName name="Títulos_impressão_IM" localSheetId="9">'BC_Brasil'!#REF!</definedName>
    <definedName name="Títulos_impressão_IM" localSheetId="8">'BC_Santa Catarina'!#REF!</definedName>
    <definedName name="Títulos_impressão_IM" localSheetId="1">'Exportação'!#REF!</definedName>
    <definedName name="Títulos_impressão_IM" localSheetId="4">'Importação'!#REF!</definedName>
    <definedName name="Títulos_impressão_IM" localSheetId="3">'Países_Exp'!#REF!</definedName>
    <definedName name="Títulos_impressão_IM" localSheetId="6">'Países_Imp'!#REF!</definedName>
    <definedName name="Títulos_impressão_IM" localSheetId="2">'Produtos_Exp'!#REF!</definedName>
    <definedName name="Títulos_impressão_IM" localSheetId="5">'Produtos_Imp'!#REF!</definedName>
    <definedName name="Títulos_impressão_IM" localSheetId="7">'Saldo'!#REF!</definedName>
  </definedNames>
  <calcPr fullCalcOnLoad="1"/>
</workbook>
</file>

<file path=xl/sharedStrings.xml><?xml version="1.0" encoding="utf-8"?>
<sst xmlns="http://schemas.openxmlformats.org/spreadsheetml/2006/main" count="259" uniqueCount="91">
  <si>
    <t>Ano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</si>
  <si>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</si>
  <si>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</si>
  <si>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</si>
  <si>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</si>
  <si>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</si>
  <si>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</si>
  <si>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</si>
  <si>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</si>
  <si>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</si>
  <si>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</si>
  <si>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</si>
  <si>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</si>
  <si>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Acum. no ano</t>
  </si>
  <si>
    <t>2. Produtos exportados</t>
  </si>
  <si>
    <t>5. Produtos importados</t>
  </si>
  <si>
    <t>6. Países de origem</t>
  </si>
  <si>
    <t>3. Países de destino</t>
  </si>
  <si>
    <t>I. SETOR EXTERNO</t>
  </si>
  <si>
    <t>PRINCIPAIS PRODUTOS EXPORTADOS</t>
  </si>
  <si>
    <t>US$</t>
  </si>
  <si>
    <t xml:space="preserve">Kg </t>
  </si>
  <si>
    <t>Total dos 10 principais produtos</t>
  </si>
  <si>
    <t xml:space="preserve">Total dos demais produtos </t>
  </si>
  <si>
    <t>TOTAL DAS EXPORTAÇÕES</t>
  </si>
  <si>
    <t>Total dos 10 principais países</t>
  </si>
  <si>
    <t>Total dos demais países</t>
  </si>
  <si>
    <t>PRINCIPAIS PAÍSES DE DESTINO</t>
  </si>
  <si>
    <t>PRINCIPAIS PAÍSES DE ORIGEM</t>
  </si>
  <si>
    <t>TOTAL DAS IMPORTAÇÕES</t>
  </si>
  <si>
    <t>PRINCIPAIS PRODUTOS IMPORTADOS</t>
  </si>
  <si>
    <t>BALANÇA COMERCIAL CATARINENSE: EXPORTAÇÕES</t>
  </si>
  <si>
    <t>BALANÇA COMERCIAL CATARINENSE: IMPORTAÇÕES</t>
  </si>
  <si>
    <t>BALANÇA COMERCIAL CATARINENSE: SALDO</t>
  </si>
  <si>
    <t>BALANÇA COMERCIAL BRASILEIRA: EXPORTAÇÕES</t>
  </si>
  <si>
    <t>BALANÇA COMERCIAL BRASILEIRA: SALDO</t>
  </si>
  <si>
    <t>8. Balança Comercial Catarinense: Exportações, Importações e Saldo</t>
  </si>
  <si>
    <t>9. Balança Comercial Brasileira: Exportações, Importações e Saldo</t>
  </si>
  <si>
    <t>1. Balança Comercial Criciúma: Exportações</t>
  </si>
  <si>
    <t>Argentina</t>
  </si>
  <si>
    <t>Bolívia</t>
  </si>
  <si>
    <t>Chile</t>
  </si>
  <si>
    <t>Uruguai</t>
  </si>
  <si>
    <t>Paraguai</t>
  </si>
  <si>
    <t>Estados Unidos</t>
  </si>
  <si>
    <t>Voltar p/ menu</t>
  </si>
  <si>
    <t>4. Balança Comercial Criciúma: Importações</t>
  </si>
  <si>
    <t>7. Balança Comercial Criciúma: Saldo</t>
  </si>
  <si>
    <t>BALANÇA COMERCIAL CRICIÚMA: EXPORTAÇÕES</t>
  </si>
  <si>
    <t>PRINCIPAIS PRODUTOS EXPORTADOS - CRICIÚMA</t>
  </si>
  <si>
    <t>PRINCIPAIS PAÍSES DE DESTINO DAS EXPORTAÇÕES - CRICIÚMA</t>
  </si>
  <si>
    <t>BALANÇA COMERCIAL CRICIÚMA: IMPORTAÇÕES</t>
  </si>
  <si>
    <t>PRINCIPAIS PRODUTOS IMPORTADOS - CRICIÚMA</t>
  </si>
  <si>
    <t>PRINCIPAIS PAÍSES DE ORIGEM DAS IMPORTAÇÕES - CRICIÚMA</t>
  </si>
  <si>
    <t>BALANÇA COMERCIAL CRICIÚMA: SALDO</t>
  </si>
  <si>
    <t>Partes de máquinas e aparelhos para avicultura</t>
  </si>
  <si>
    <t>China</t>
  </si>
  <si>
    <t>Espanha</t>
  </si>
  <si>
    <t>Itália</t>
  </si>
  <si>
    <t>[resultado mensal (US$ mil)]</t>
  </si>
  <si>
    <t>Soma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</si>
  <si>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Fonte: Elaboração própria com base nos dados do Ministério do Desenvolvimento, Indústria e Comércio Internacional/MDIC</t>
  </si>
  <si>
    <t>Nota: O saldo comercial é as exportações menos as importações.</t>
  </si>
  <si>
    <t>Ladrilhos de cerâmica, vidrados, esmaltados</t>
  </si>
  <si>
    <t>Obras de fios de ferro ou aço</t>
  </si>
  <si>
    <t>Venezuela</t>
  </si>
  <si>
    <t>[resultado mensal (US$ FOB)]</t>
  </si>
  <si>
    <t>Máquinas e aparelhos para agricultura e horticultura</t>
  </si>
  <si>
    <t>Panamá</t>
  </si>
  <si>
    <t>Fritas de vidro, em pó, em grânulos, em lamelas ou flocos</t>
  </si>
  <si>
    <t>Índia</t>
  </si>
  <si>
    <t>SETOR EXTERNO - MUNICÍPIO DE CRICIÚMA - SC                                                                                     Carta de Conjuntura | MAR 2012</t>
  </si>
  <si>
    <t>Máquinas e aperelhos para avicultura</t>
  </si>
  <si>
    <t>Sacos, bolsas e cartuchos de polímeros de etileno</t>
  </si>
  <si>
    <t>Obras de ferro ou aço</t>
  </si>
  <si>
    <t>Engobos</t>
  </si>
  <si>
    <t>Partes de bombas para líquidos</t>
  </si>
  <si>
    <t>Matérias, corantes orgânicos</t>
  </si>
  <si>
    <t>Colômbia</t>
  </si>
  <si>
    <t>República Dominicana</t>
  </si>
  <si>
    <t>Areias de zircônio micronizada para preparação de esmaltes cerâmico</t>
  </si>
  <si>
    <t>Chapas de outros poliésteres sem suporte, não reforçada</t>
  </si>
  <si>
    <t>Hulha betuminosa não aglomerada</t>
  </si>
  <si>
    <t>Tratores</t>
  </si>
  <si>
    <t xml:space="preserve">Tecido algodão, indigo blue/fibra </t>
  </si>
  <si>
    <t>Milho em grão, exceto para semeadura</t>
  </si>
  <si>
    <t>Pigmentos tipo rutilo, com dióxido titânio seco</t>
  </si>
  <si>
    <t>Shorts e sungas, de banho, exceto de malha</t>
  </si>
  <si>
    <t>Israel</t>
  </si>
  <si>
    <t>Rússia</t>
  </si>
  <si>
    <t>Turquia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</si>
</sst>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\ ##0\ "/>
    <numFmt numFmtId="165" formatCode="_(* #,##0.0_);_(* \(#,##0.0\);_(* &quot;-&quot;??_);_(@_)"/>
    <numFmt numFmtId="166" formatCode="0.00000_)"/>
    <numFmt numFmtId="167" formatCode="#,"/>
    <numFmt numFmtId="168" formatCode="0_);\(0\)"/>
    <numFmt numFmtId="169" formatCode="General_)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sz val="7"/>
      <name val="Times New Roman"/>
      <family val="1"/>
    </font>
    <font>
      <sz val="12"/>
      <name val="Courier"/>
      <family val="3"/>
    </font>
    <font>
      <sz val="1"/>
      <color indexed="18"/>
      <name val="Courier"/>
      <family val="3"/>
    </font>
    <font>
      <sz val="10"/>
      <name val="Courier"/>
      <family val="3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2"/>
      <color indexed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sz val="12"/>
      <color indexed="63"/>
      <name val="Arial Narrow"/>
      <family val="2"/>
    </font>
    <font>
      <b/>
      <sz val="12"/>
      <color indexed="8"/>
      <name val="Arial Narrow"/>
      <family val="2"/>
    </font>
    <font>
      <sz val="8"/>
      <color indexed="63"/>
      <name val="Tahoma"/>
      <family val="2"/>
    </font>
    <font>
      <b/>
      <sz val="8"/>
      <color indexed="63"/>
      <name val="Tahoma"/>
      <family val="2"/>
    </font>
    <font>
      <b/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12"/>
      <color rgb="FF222222"/>
      <name val="Arial Narrow"/>
      <family val="2"/>
    </font>
    <font>
      <b/>
      <sz val="12"/>
      <color theme="1"/>
      <name val="Arial Narrow"/>
      <family val="2"/>
    </font>
    <font>
      <sz val="8"/>
      <color rgb="FF222222"/>
      <name val="Tahoma"/>
      <family val="2"/>
    </font>
    <font>
      <b/>
      <sz val="8"/>
      <color rgb="FF222222"/>
      <name val="Tahoma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/>
      <right style="hair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double"/>
      <bottom/>
    </border>
    <border>
      <left/>
      <right/>
      <top/>
      <bottom style="double"/>
    </border>
    <border>
      <left/>
      <right/>
      <top style="double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69" fontId="7" fillId="0" borderId="1">
      <alignment/>
      <protection/>
    </xf>
    <xf numFmtId="164" fontId="4" fillId="0" borderId="0" applyFill="0" applyBorder="0" applyProtection="0">
      <alignment/>
    </xf>
    <xf numFmtId="169" fontId="4" fillId="0" borderId="0">
      <alignment horizontal="left"/>
      <protection/>
    </xf>
    <xf numFmtId="0" fontId="42" fillId="20" borderId="0" applyNumberFormat="0" applyBorder="0" applyAlignment="0" applyProtection="0"/>
    <xf numFmtId="0" fontId="43" fillId="21" borderId="2" applyNumberFormat="0" applyAlignment="0" applyProtection="0"/>
    <xf numFmtId="0" fontId="44" fillId="22" borderId="3" applyNumberFormat="0" applyAlignment="0" applyProtection="0"/>
    <xf numFmtId="0" fontId="45" fillId="0" borderId="4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2" applyNumberFormat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166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38" fontId="8" fillId="0" borderId="0" applyFont="0" applyFill="0" applyBorder="0" applyAlignment="0" applyProtection="0"/>
    <xf numFmtId="167" fontId="6" fillId="0" borderId="0">
      <alignment/>
      <protection locked="0"/>
    </xf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43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3" fontId="10" fillId="0" borderId="0" xfId="68" applyNumberFormat="1" applyFont="1" applyBorder="1" applyAlignment="1">
      <alignment/>
    </xf>
    <xf numFmtId="165" fontId="10" fillId="0" borderId="0" xfId="68" applyNumberFormat="1" applyFont="1" applyBorder="1" applyAlignment="1">
      <alignment/>
    </xf>
    <xf numFmtId="166" fontId="10" fillId="0" borderId="0" xfId="53" applyFont="1">
      <alignment/>
      <protection/>
    </xf>
    <xf numFmtId="3" fontId="10" fillId="0" borderId="0" xfId="53" applyNumberFormat="1" applyFont="1">
      <alignment/>
      <protection/>
    </xf>
    <xf numFmtId="0" fontId="10" fillId="0" borderId="0" xfId="53" applyNumberFormat="1" applyFont="1">
      <alignment/>
      <protection/>
    </xf>
    <xf numFmtId="0" fontId="3" fillId="33" borderId="0" xfId="47" applyFill="1" applyAlignment="1" applyProtection="1">
      <alignment/>
      <protection/>
    </xf>
    <xf numFmtId="0" fontId="58" fillId="0" borderId="0" xfId="0" applyFont="1" applyAlignment="1">
      <alignment/>
    </xf>
    <xf numFmtId="0" fontId="58" fillId="0" borderId="0" xfId="0" applyFont="1" applyBorder="1" applyAlignment="1">
      <alignment/>
    </xf>
    <xf numFmtId="3" fontId="9" fillId="0" borderId="0" xfId="53" applyNumberFormat="1" applyFont="1" applyFill="1" applyBorder="1" applyAlignment="1">
      <alignment vertical="center"/>
      <protection/>
    </xf>
    <xf numFmtId="0" fontId="3" fillId="33" borderId="0" xfId="47" applyFont="1" applyFill="1" applyAlignment="1" applyProtection="1">
      <alignment/>
      <protection/>
    </xf>
    <xf numFmtId="0" fontId="12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right"/>
    </xf>
    <xf numFmtId="166" fontId="12" fillId="0" borderId="0" xfId="53" applyFont="1">
      <alignment/>
      <protection/>
    </xf>
    <xf numFmtId="3" fontId="12" fillId="0" borderId="0" xfId="53" applyNumberFormat="1" applyFont="1">
      <alignment/>
      <protection/>
    </xf>
    <xf numFmtId="0" fontId="11" fillId="33" borderId="0" xfId="0" applyFont="1" applyFill="1" applyAlignment="1">
      <alignment horizontal="left"/>
    </xf>
    <xf numFmtId="0" fontId="12" fillId="0" borderId="0" xfId="0" applyFont="1" applyAlignment="1">
      <alignment/>
    </xf>
    <xf numFmtId="0" fontId="12" fillId="33" borderId="0" xfId="0" applyFont="1" applyFill="1" applyAlignment="1">
      <alignment horizontal="left"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168" fontId="12" fillId="0" borderId="0" xfId="68" applyNumberFormat="1" applyFont="1" applyBorder="1" applyAlignment="1">
      <alignment horizontal="left"/>
    </xf>
    <xf numFmtId="3" fontId="12" fillId="0" borderId="0" xfId="68" applyNumberFormat="1" applyFont="1" applyBorder="1" applyAlignment="1">
      <alignment horizontal="center"/>
    </xf>
    <xf numFmtId="3" fontId="11" fillId="0" borderId="0" xfId="68" applyNumberFormat="1" applyFont="1" applyBorder="1" applyAlignment="1">
      <alignment horizontal="center"/>
    </xf>
    <xf numFmtId="168" fontId="12" fillId="0" borderId="12" xfId="68" applyNumberFormat="1" applyFont="1" applyBorder="1" applyAlignment="1">
      <alignment horizontal="left"/>
    </xf>
    <xf numFmtId="3" fontId="12" fillId="0" borderId="12" xfId="68" applyNumberFormat="1" applyFont="1" applyBorder="1" applyAlignment="1">
      <alignment horizontal="center"/>
    </xf>
    <xf numFmtId="3" fontId="11" fillId="0" borderId="12" xfId="68" applyNumberFormat="1" applyFont="1" applyBorder="1" applyAlignment="1">
      <alignment horizontal="center"/>
    </xf>
    <xf numFmtId="0" fontId="12" fillId="33" borderId="0" xfId="0" applyFont="1" applyFill="1" applyBorder="1" applyAlignment="1" applyProtection="1">
      <alignment horizontal="left"/>
      <protection/>
    </xf>
    <xf numFmtId="3" fontId="12" fillId="0" borderId="0" xfId="68" applyNumberFormat="1" applyFont="1" applyBorder="1" applyAlignment="1">
      <alignment/>
    </xf>
    <xf numFmtId="0" fontId="11" fillId="33" borderId="0" xfId="0" applyFont="1" applyFill="1" applyAlignment="1">
      <alignment/>
    </xf>
    <xf numFmtId="165" fontId="12" fillId="0" borderId="0" xfId="68" applyNumberFormat="1" applyFont="1" applyBorder="1" applyAlignment="1">
      <alignment/>
    </xf>
    <xf numFmtId="3" fontId="12" fillId="33" borderId="0" xfId="0" applyNumberFormat="1" applyFont="1" applyFill="1" applyAlignment="1">
      <alignment/>
    </xf>
    <xf numFmtId="0" fontId="12" fillId="0" borderId="0" xfId="53" applyNumberFormat="1" applyFont="1">
      <alignment/>
      <protection/>
    </xf>
    <xf numFmtId="0" fontId="12" fillId="0" borderId="0" xfId="53" applyNumberFormat="1" applyFont="1" applyAlignment="1">
      <alignment horizontal="left"/>
      <protection/>
    </xf>
    <xf numFmtId="3" fontId="12" fillId="0" borderId="0" xfId="53" applyNumberFormat="1" applyFont="1" applyAlignment="1">
      <alignment horizontal="center"/>
      <protection/>
    </xf>
    <xf numFmtId="3" fontId="11" fillId="0" borderId="13" xfId="53" applyNumberFormat="1" applyFont="1" applyBorder="1" applyAlignment="1">
      <alignment horizontal="center"/>
      <protection/>
    </xf>
    <xf numFmtId="3" fontId="11" fillId="0" borderId="0" xfId="53" applyNumberFormat="1" applyFont="1" applyBorder="1" applyAlignment="1">
      <alignment horizontal="center"/>
      <protection/>
    </xf>
    <xf numFmtId="0" fontId="12" fillId="0" borderId="12" xfId="53" applyNumberFormat="1" applyFont="1" applyBorder="1" applyAlignment="1">
      <alignment horizontal="left"/>
      <protection/>
    </xf>
    <xf numFmtId="3" fontId="12" fillId="0" borderId="12" xfId="53" applyNumberFormat="1" applyFont="1" applyBorder="1" applyAlignment="1">
      <alignment horizontal="center"/>
      <protection/>
    </xf>
    <xf numFmtId="3" fontId="11" fillId="0" borderId="12" xfId="53" applyNumberFormat="1" applyFont="1" applyBorder="1" applyAlignment="1">
      <alignment horizontal="center"/>
      <protection/>
    </xf>
    <xf numFmtId="166" fontId="11" fillId="0" borderId="0" xfId="53" applyFont="1">
      <alignment/>
      <protection/>
    </xf>
    <xf numFmtId="3" fontId="11" fillId="0" borderId="0" xfId="53" applyNumberFormat="1" applyFont="1" applyAlignment="1">
      <alignment horizontal="center"/>
      <protection/>
    </xf>
    <xf numFmtId="0" fontId="59" fillId="0" borderId="0" xfId="0" applyFont="1" applyAlignment="1">
      <alignment/>
    </xf>
    <xf numFmtId="0" fontId="60" fillId="0" borderId="0" xfId="0" applyFont="1" applyFill="1" applyBorder="1" applyAlignment="1">
      <alignment vertical="center" wrapText="1"/>
    </xf>
    <xf numFmtId="3" fontId="60" fillId="0" borderId="0" xfId="0" applyNumberFormat="1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vertical="center" wrapText="1"/>
    </xf>
    <xf numFmtId="3" fontId="60" fillId="0" borderId="14" xfId="0" applyNumberFormat="1" applyFont="1" applyFill="1" applyBorder="1" applyAlignment="1">
      <alignment horizontal="center" vertical="center" wrapText="1"/>
    </xf>
    <xf numFmtId="3" fontId="14" fillId="0" borderId="0" xfId="53" applyNumberFormat="1" applyFont="1">
      <alignment/>
      <protection/>
    </xf>
    <xf numFmtId="166" fontId="15" fillId="0" borderId="0" xfId="53" applyFont="1">
      <alignment/>
      <protection/>
    </xf>
    <xf numFmtId="3" fontId="15" fillId="0" borderId="0" xfId="53" applyNumberFormat="1" applyFont="1">
      <alignment/>
      <protection/>
    </xf>
    <xf numFmtId="0" fontId="59" fillId="0" borderId="0" xfId="0" applyFont="1" applyBorder="1" applyAlignment="1">
      <alignment/>
    </xf>
    <xf numFmtId="0" fontId="61" fillId="0" borderId="0" xfId="0" applyFont="1" applyFill="1" applyBorder="1" applyAlignment="1">
      <alignment wrapText="1"/>
    </xf>
    <xf numFmtId="0" fontId="59" fillId="0" borderId="0" xfId="0" applyFont="1" applyBorder="1" applyAlignment="1">
      <alignment/>
    </xf>
    <xf numFmtId="3" fontId="59" fillId="0" borderId="0" xfId="0" applyNumberFormat="1" applyFont="1" applyBorder="1" applyAlignment="1">
      <alignment horizontal="center" vertical="top" wrapText="1"/>
    </xf>
    <xf numFmtId="10" fontId="59" fillId="0" borderId="0" xfId="55" applyNumberFormat="1" applyFont="1" applyBorder="1" applyAlignment="1">
      <alignment horizontal="center" vertical="top" wrapText="1"/>
    </xf>
    <xf numFmtId="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61" fillId="0" borderId="14" xfId="0" applyFont="1" applyFill="1" applyBorder="1" applyAlignment="1">
      <alignment vertical="center" wrapText="1"/>
    </xf>
    <xf numFmtId="0" fontId="61" fillId="0" borderId="15" xfId="0" applyFont="1" applyFill="1" applyBorder="1" applyAlignment="1">
      <alignment vertical="center" wrapText="1"/>
    </xf>
    <xf numFmtId="0" fontId="11" fillId="33" borderId="0" xfId="0" applyFont="1" applyFill="1" applyAlignment="1">
      <alignment/>
    </xf>
    <xf numFmtId="17" fontId="12" fillId="33" borderId="0" xfId="0" applyNumberFormat="1" applyFont="1" applyFill="1" applyBorder="1" applyAlignment="1">
      <alignment/>
    </xf>
    <xf numFmtId="0" fontId="60" fillId="0" borderId="0" xfId="0" applyFont="1" applyFill="1" applyBorder="1" applyAlignment="1">
      <alignment horizontal="left" vertical="center" wrapText="1"/>
    </xf>
    <xf numFmtId="0" fontId="60" fillId="34" borderId="0" xfId="0" applyFont="1" applyFill="1" applyBorder="1" applyAlignment="1">
      <alignment horizontal="left" vertical="center" wrapText="1"/>
    </xf>
    <xf numFmtId="0" fontId="60" fillId="34" borderId="14" xfId="0" applyFont="1" applyFill="1" applyBorder="1" applyAlignment="1">
      <alignment horizontal="left" vertical="center" wrapText="1"/>
    </xf>
    <xf numFmtId="0" fontId="15" fillId="0" borderId="0" xfId="0" applyFont="1" applyAlignment="1">
      <alignment/>
    </xf>
    <xf numFmtId="0" fontId="12" fillId="0" borderId="0" xfId="53" applyNumberFormat="1" applyFont="1" applyBorder="1" applyAlignment="1">
      <alignment horizontal="left"/>
      <protection/>
    </xf>
    <xf numFmtId="3" fontId="12" fillId="0" borderId="0" xfId="53" applyNumberFormat="1" applyFont="1" applyBorder="1" applyAlignment="1">
      <alignment horizontal="center"/>
      <protection/>
    </xf>
    <xf numFmtId="3" fontId="12" fillId="0" borderId="13" xfId="53" applyNumberFormat="1" applyFont="1" applyBorder="1" applyAlignment="1">
      <alignment horizontal="center"/>
      <protection/>
    </xf>
    <xf numFmtId="0" fontId="12" fillId="0" borderId="0" xfId="53" applyNumberFormat="1" applyFont="1" applyFill="1" applyBorder="1" applyAlignment="1">
      <alignment horizontal="left"/>
      <protection/>
    </xf>
    <xf numFmtId="3" fontId="12" fillId="0" borderId="0" xfId="53" applyNumberFormat="1" applyFont="1" applyFill="1" applyBorder="1" applyAlignment="1">
      <alignment horizontal="center"/>
      <protection/>
    </xf>
    <xf numFmtId="3" fontId="11" fillId="0" borderId="0" xfId="53" applyNumberFormat="1" applyFont="1" applyFill="1" applyBorder="1" applyAlignment="1">
      <alignment horizontal="center"/>
      <protection/>
    </xf>
    <xf numFmtId="3" fontId="11" fillId="0" borderId="12" xfId="53" applyNumberFormat="1" applyFont="1" applyFill="1" applyBorder="1" applyAlignment="1">
      <alignment horizontal="center"/>
      <protection/>
    </xf>
    <xf numFmtId="3" fontId="62" fillId="0" borderId="0" xfId="0" applyNumberFormat="1" applyFont="1" applyAlignment="1">
      <alignment/>
    </xf>
    <xf numFmtId="0" fontId="63" fillId="0" borderId="0" xfId="0" applyFont="1" applyFill="1" applyBorder="1" applyAlignment="1">
      <alignment horizontal="left" vertical="center" wrapText="1"/>
    </xf>
    <xf numFmtId="4" fontId="12" fillId="0" borderId="0" xfId="68" applyNumberFormat="1" applyFont="1" applyBorder="1" applyAlignment="1">
      <alignment/>
    </xf>
    <xf numFmtId="0" fontId="63" fillId="0" borderId="0" xfId="0" applyFont="1" applyFill="1" applyBorder="1" applyAlignment="1">
      <alignment vertical="center" wrapText="1"/>
    </xf>
    <xf numFmtId="3" fontId="61" fillId="0" borderId="14" xfId="0" applyNumberFormat="1" applyFont="1" applyBorder="1" applyAlignment="1">
      <alignment horizontal="center" vertical="center"/>
    </xf>
    <xf numFmtId="3" fontId="61" fillId="0" borderId="15" xfId="0" applyNumberFormat="1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0" fontId="64" fillId="34" borderId="0" xfId="0" applyFont="1" applyFill="1" applyAlignment="1">
      <alignment horizontal="left"/>
    </xf>
    <xf numFmtId="0" fontId="61" fillId="0" borderId="0" xfId="0" applyFont="1" applyAlignment="1">
      <alignment horizontal="center"/>
    </xf>
    <xf numFmtId="0" fontId="61" fillId="0" borderId="13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17" fontId="61" fillId="0" borderId="15" xfId="0" applyNumberFormat="1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12" fillId="33" borderId="14" xfId="0" applyFont="1" applyFill="1" applyBorder="1" applyAlignment="1">
      <alignment horizontal="center"/>
    </xf>
    <xf numFmtId="3" fontId="3" fillId="35" borderId="16" xfId="47" applyNumberFormat="1" applyFill="1" applyBorder="1" applyAlignment="1" applyProtection="1">
      <alignment horizontal="center" vertical="center"/>
      <protection/>
    </xf>
    <xf numFmtId="3" fontId="3" fillId="35" borderId="17" xfId="47" applyNumberFormat="1" applyFill="1" applyBorder="1" applyAlignment="1" applyProtection="1">
      <alignment horizontal="center" vertical="center"/>
      <protection/>
    </xf>
    <xf numFmtId="3" fontId="13" fillId="35" borderId="18" xfId="47" applyNumberFormat="1" applyFont="1" applyFill="1" applyBorder="1" applyAlignment="1" applyProtection="1">
      <alignment horizontal="center" vertical="center"/>
      <protection/>
    </xf>
    <xf numFmtId="3" fontId="13" fillId="35" borderId="19" xfId="47" applyNumberFormat="1" applyFont="1" applyFill="1" applyBorder="1" applyAlignment="1" applyProtection="1">
      <alignment horizontal="center" vertical="center"/>
      <protection/>
    </xf>
    <xf numFmtId="3" fontId="13" fillId="35" borderId="20" xfId="47" applyNumberFormat="1" applyFont="1" applyFill="1" applyBorder="1" applyAlignment="1" applyProtection="1">
      <alignment horizontal="center" vertical="center"/>
      <protection/>
    </xf>
    <xf numFmtId="3" fontId="13" fillId="35" borderId="21" xfId="47" applyNumberFormat="1" applyFont="1" applyFill="1" applyBorder="1" applyAlignment="1" applyProtection="1">
      <alignment horizontal="center" vertical="center"/>
      <protection/>
    </xf>
    <xf numFmtId="3" fontId="13" fillId="35" borderId="12" xfId="47" applyNumberFormat="1" applyFont="1" applyFill="1" applyBorder="1" applyAlignment="1" applyProtection="1">
      <alignment horizontal="center" vertical="center"/>
      <protection/>
    </xf>
    <xf numFmtId="3" fontId="13" fillId="35" borderId="22" xfId="47" applyNumberFormat="1" applyFont="1" applyFill="1" applyBorder="1" applyAlignment="1" applyProtection="1">
      <alignment horizontal="center" vertical="center"/>
      <protection/>
    </xf>
    <xf numFmtId="3" fontId="3" fillId="35" borderId="18" xfId="47" applyNumberFormat="1" applyFill="1" applyBorder="1" applyAlignment="1" applyProtection="1">
      <alignment horizontal="center" vertical="center"/>
      <protection/>
    </xf>
    <xf numFmtId="3" fontId="3" fillId="35" borderId="19" xfId="47" applyNumberFormat="1" applyFill="1" applyBorder="1" applyAlignment="1" applyProtection="1">
      <alignment horizontal="center" vertical="center"/>
      <protection/>
    </xf>
    <xf numFmtId="3" fontId="3" fillId="35" borderId="20" xfId="47" applyNumberFormat="1" applyFill="1" applyBorder="1" applyAlignment="1" applyProtection="1">
      <alignment horizontal="center" vertical="center"/>
      <protection/>
    </xf>
    <xf numFmtId="3" fontId="3" fillId="35" borderId="21" xfId="47" applyNumberFormat="1" applyFill="1" applyBorder="1" applyAlignment="1" applyProtection="1">
      <alignment horizontal="center" vertical="center"/>
      <protection/>
    </xf>
    <xf numFmtId="3" fontId="3" fillId="35" borderId="12" xfId="47" applyNumberFormat="1" applyFill="1" applyBorder="1" applyAlignment="1" applyProtection="1">
      <alignment horizontal="center" vertical="center"/>
      <protection/>
    </xf>
    <xf numFmtId="3" fontId="3" fillId="35" borderId="22" xfId="47" applyNumberFormat="1" applyFill="1" applyBorder="1" applyAlignment="1" applyProtection="1">
      <alignment horizontal="center" vertical="center"/>
      <protection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0let" xfId="33"/>
    <cellStyle name="bolet" xfId="34"/>
    <cellStyle name="Boletim" xfId="35"/>
    <cellStyle name="Bom" xfId="36"/>
    <cellStyle name="Cálculo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a" xfId="52"/>
    <cellStyle name="Normal_Tabela_IV.4" xfId="53"/>
    <cellStyle name="Nota" xfId="54"/>
    <cellStyle name="Percent" xfId="55"/>
    <cellStyle name="Saída" xfId="56"/>
    <cellStyle name="Sep. milhar [0]" xfId="57"/>
    <cellStyle name="Separador de m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unesc.net/portal/capa/index/326/6190" TargetMode="External" /><Relationship Id="rId3" Type="http://schemas.openxmlformats.org/officeDocument/2006/relationships/hyperlink" Target="http://www.unesc.net/portal/capa/index/326/6190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unesc.net/portal/" TargetMode="External" /><Relationship Id="rId6" Type="http://schemas.openxmlformats.org/officeDocument/2006/relationships/hyperlink" Target="http://www.unesc.net/portal/" TargetMode="External" /><Relationship Id="rId7" Type="http://schemas.openxmlformats.org/officeDocument/2006/relationships/image" Target="../media/image3.jpeg" /><Relationship Id="rId8" Type="http://schemas.openxmlformats.org/officeDocument/2006/relationships/hyperlink" Target="http://www.ibge.gov.br/cidadesat/link.php?codmun=420460" TargetMode="External" /><Relationship Id="rId9" Type="http://schemas.openxmlformats.org/officeDocument/2006/relationships/hyperlink" Target="http://www.ibge.gov.br/cidadesat/link.php?codmun=42046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11</xdr:row>
      <xdr:rowOff>152400</xdr:rowOff>
    </xdr:from>
    <xdr:to>
      <xdr:col>4</xdr:col>
      <xdr:colOff>76200</xdr:colOff>
      <xdr:row>38</xdr:row>
      <xdr:rowOff>0</xdr:rowOff>
    </xdr:to>
    <xdr:pic>
      <xdr:nvPicPr>
        <xdr:cNvPr id="1" name="Imagem 5" descr="ipese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1876425"/>
          <a:ext cx="4905375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17</xdr:row>
      <xdr:rowOff>104775</xdr:rowOff>
    </xdr:from>
    <xdr:to>
      <xdr:col>1</xdr:col>
      <xdr:colOff>3409950</xdr:colOff>
      <xdr:row>30</xdr:row>
      <xdr:rowOff>114300</xdr:rowOff>
    </xdr:to>
    <xdr:pic>
      <xdr:nvPicPr>
        <xdr:cNvPr id="2" name="Imagem 6" descr="unesc2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" y="2800350"/>
          <a:ext cx="29622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485775</xdr:colOff>
      <xdr:row>15</xdr:row>
      <xdr:rowOff>142875</xdr:rowOff>
    </xdr:from>
    <xdr:to>
      <xdr:col>9</xdr:col>
      <xdr:colOff>47625</xdr:colOff>
      <xdr:row>34</xdr:row>
      <xdr:rowOff>152400</xdr:rowOff>
    </xdr:to>
    <xdr:pic>
      <xdr:nvPicPr>
        <xdr:cNvPr id="3" name="Imagem 7" descr="Brasao_Criciuma_SantaCatarina_Brasil.jpg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2514600"/>
          <a:ext cx="3219450" cy="3086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84" customWidth="1"/>
    <col min="2" max="2" width="100.7109375" style="84" customWidth="1"/>
    <col min="3" max="10" width="9.140625" style="84" customWidth="1"/>
    <col min="11" max="16384" width="9.140625" style="1" customWidth="1"/>
  </cols>
  <sheetData>
    <row r="1" ht="6" customHeight="1"/>
    <row r="2" ht="15">
      <c r="B2" s="2" t="s">
        <v>71</v>
      </c>
    </row>
    <row r="3" ht="12.75">
      <c r="B3" s="10" t="s">
        <v>38</v>
      </c>
    </row>
    <row r="4" ht="12.75">
      <c r="B4" s="10" t="s">
        <v>14</v>
      </c>
    </row>
    <row r="5" ht="12.75">
      <c r="B5" s="14" t="s">
        <v>17</v>
      </c>
    </row>
    <row r="6" ht="12.75">
      <c r="B6" s="14" t="s">
        <v>46</v>
      </c>
    </row>
    <row r="7" ht="12.75">
      <c r="B7" s="14" t="s">
        <v>15</v>
      </c>
    </row>
    <row r="8" ht="12.75">
      <c r="B8" s="14" t="s">
        <v>16</v>
      </c>
    </row>
    <row r="9" ht="12.75">
      <c r="B9" s="14" t="s">
        <v>47</v>
      </c>
    </row>
    <row r="10" ht="12.75">
      <c r="B10" s="14" t="s">
        <v>36</v>
      </c>
    </row>
    <row r="11" ht="12.75">
      <c r="B11" s="14" t="s">
        <v>37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</sheetData>
  <sheetProtection/>
  <hyperlinks>
    <hyperlink ref="B3" location="Exportação!A1" display="1. Balança Comercial Criciúma: Exportações"/>
    <hyperlink ref="B4" location="Produtos_Exp!A1" display="2. Produtos exportados"/>
    <hyperlink ref="B5" location="Países_Exp!A1" display="3. Países de destino"/>
    <hyperlink ref="B6" location="Importação!A1" display="4. Balança Comercial Cocal do Sul: Importações"/>
    <hyperlink ref="B7" location="Produtos_Imp!A1" display="5. Produtos importados"/>
    <hyperlink ref="B8" location="Países_Imp!A1" display="6. Países de origem"/>
    <hyperlink ref="B9" location="Saldo!A1" display="7. Balança Comercial Cocal do Sul: Saldo"/>
    <hyperlink ref="B10" location="'BC_Santa Catarina'!A1" display="8. Balança Comercial Catarinense: Exportações, Importações e Saldo"/>
    <hyperlink ref="B11" location="BC_Brasil!A1" display="9. Balança Comercial Brasileira: Exportações, Importações e Saldo"/>
  </hyperlinks>
  <printOptions/>
  <pageMargins left="0.787401575" right="0.787401575" top="0.984251969" bottom="0.984251969" header="0.492125985" footer="0.492125985"/>
  <pageSetup horizontalDpi="600" verticalDpi="600" orientation="portrait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tabColor theme="9" tint="0.39998000860214233"/>
    <pageSetUpPr fitToPage="1"/>
  </sheetPr>
  <dimension ref="B1:O41"/>
  <sheetViews>
    <sheetView showGridLines="0" zoomScaleSheetLayoutView="100" zoomScalePageLayoutView="0" workbookViewId="0" topLeftCell="A22">
      <selection activeCell="B40" sqref="B40:C41"/>
    </sheetView>
  </sheetViews>
  <sheetFormatPr defaultColWidth="14.8515625" defaultRowHeight="15" customHeight="1"/>
  <cols>
    <col min="1" max="1" width="1.8515625" style="18" customWidth="1"/>
    <col min="2" max="2" width="6.421875" style="18" customWidth="1"/>
    <col min="3" max="3" width="13.8515625" style="18" customWidth="1"/>
    <col min="4" max="4" width="13.8515625" style="18" bestFit="1" customWidth="1"/>
    <col min="5" max="13" width="12.7109375" style="18" customWidth="1"/>
    <col min="14" max="14" width="12.28125" style="18" customWidth="1"/>
    <col min="15" max="15" width="13.421875" style="18" customWidth="1"/>
    <col min="16" max="16384" width="14.8515625" style="18" customWidth="1"/>
  </cols>
  <sheetData>
    <row r="1" spans="2:3" s="16" customFormat="1" ht="15" customHeight="1">
      <c r="B1" s="64" t="s">
        <v>18</v>
      </c>
      <c r="C1" s="65"/>
    </row>
    <row r="3" spans="2:14" ht="15" customHeight="1">
      <c r="B3" s="20" t="s">
        <v>34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2:15" ht="15" customHeight="1">
      <c r="B4" s="22" t="s">
        <v>59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15" ht="15" customHeight="1" thickBot="1">
      <c r="B5" s="24" t="s">
        <v>0</v>
      </c>
      <c r="C5" s="25" t="s">
        <v>1</v>
      </c>
      <c r="D5" s="25" t="s">
        <v>2</v>
      </c>
      <c r="E5" s="25" t="s">
        <v>3</v>
      </c>
      <c r="F5" s="25" t="s">
        <v>4</v>
      </c>
      <c r="G5" s="25" t="s">
        <v>5</v>
      </c>
      <c r="H5" s="25" t="s">
        <v>6</v>
      </c>
      <c r="I5" s="25" t="s">
        <v>7</v>
      </c>
      <c r="J5" s="25" t="s">
        <v>8</v>
      </c>
      <c r="K5" s="25" t="s">
        <v>9</v>
      </c>
      <c r="L5" s="25" t="s">
        <v>10</v>
      </c>
      <c r="M5" s="25" t="s">
        <v>11</v>
      </c>
      <c r="N5" s="25" t="s">
        <v>12</v>
      </c>
      <c r="O5" s="25" t="s">
        <v>13</v>
      </c>
    </row>
    <row r="6" spans="2:15" ht="15" customHeight="1" thickTop="1">
      <c r="B6" s="38">
        <v>2006</v>
      </c>
      <c r="C6" s="39">
        <v>9286850.191</v>
      </c>
      <c r="D6" s="39">
        <v>8774460.707</v>
      </c>
      <c r="E6" s="39">
        <v>11396765.577</v>
      </c>
      <c r="F6" s="39">
        <v>9830693.648</v>
      </c>
      <c r="G6" s="39">
        <v>10304884.611</v>
      </c>
      <c r="H6" s="39">
        <v>11463247.538</v>
      </c>
      <c r="I6" s="39">
        <v>13651047.549</v>
      </c>
      <c r="J6" s="39">
        <v>13671699.785</v>
      </c>
      <c r="K6" s="39">
        <v>12576856.844</v>
      </c>
      <c r="L6" s="39">
        <v>12689255.149</v>
      </c>
      <c r="M6" s="39">
        <v>11896874.788</v>
      </c>
      <c r="N6" s="39">
        <v>12264833.144</v>
      </c>
      <c r="O6" s="40">
        <f aca="true" t="shared" si="0" ref="O6:O12">SUM(C6:N6)</f>
        <v>137807469.53100002</v>
      </c>
    </row>
    <row r="7" spans="2:15" ht="15" customHeight="1">
      <c r="B7" s="38">
        <v>2007</v>
      </c>
      <c r="C7" s="39">
        <v>10983867.609</v>
      </c>
      <c r="D7" s="39">
        <v>10129505.211</v>
      </c>
      <c r="E7" s="39">
        <v>12888955.944</v>
      </c>
      <c r="F7" s="39">
        <v>12446172.314</v>
      </c>
      <c r="G7" s="39">
        <v>13647281.258</v>
      </c>
      <c r="H7" s="39">
        <v>13118083.296</v>
      </c>
      <c r="I7" s="39">
        <v>14119547.669</v>
      </c>
      <c r="J7" s="39">
        <v>15100028.78</v>
      </c>
      <c r="K7" s="39">
        <v>14165675.118</v>
      </c>
      <c r="L7" s="39">
        <v>15767821.852</v>
      </c>
      <c r="M7" s="39">
        <v>14051330.343</v>
      </c>
      <c r="N7" s="39">
        <v>14230803.436</v>
      </c>
      <c r="O7" s="41">
        <f t="shared" si="0"/>
        <v>160649072.82999998</v>
      </c>
    </row>
    <row r="8" spans="2:15" ht="15" customHeight="1">
      <c r="B8" s="38">
        <v>2008</v>
      </c>
      <c r="C8" s="39">
        <v>515373.423</v>
      </c>
      <c r="D8" s="39">
        <v>631506.391</v>
      </c>
      <c r="E8" s="39">
        <v>653959.318</v>
      </c>
      <c r="F8" s="39">
        <v>657438.016</v>
      </c>
      <c r="G8" s="39">
        <v>870686.951</v>
      </c>
      <c r="H8" s="39">
        <v>801656.95</v>
      </c>
      <c r="I8" s="39">
        <v>834163.716</v>
      </c>
      <c r="J8" s="39">
        <v>796876.217</v>
      </c>
      <c r="K8" s="39">
        <v>770336.461</v>
      </c>
      <c r="L8" s="39">
        <v>747625.158</v>
      </c>
      <c r="M8" s="39">
        <v>486060.826</v>
      </c>
      <c r="N8" s="39">
        <v>565408.642</v>
      </c>
      <c r="O8" s="41">
        <f t="shared" si="0"/>
        <v>8331092.069</v>
      </c>
    </row>
    <row r="9" spans="2:15" ht="15" customHeight="1">
      <c r="B9" s="38">
        <v>2009</v>
      </c>
      <c r="C9" s="39">
        <v>9781920.008</v>
      </c>
      <c r="D9" s="39">
        <v>9586405.593</v>
      </c>
      <c r="E9" s="39">
        <v>11809225.427</v>
      </c>
      <c r="F9" s="39">
        <v>12321617.241</v>
      </c>
      <c r="G9" s="39">
        <v>11984585.301</v>
      </c>
      <c r="H9" s="39">
        <v>14467784.664</v>
      </c>
      <c r="I9" s="39">
        <v>14141930.086</v>
      </c>
      <c r="J9" s="39">
        <v>13840850.343</v>
      </c>
      <c r="K9" s="39">
        <v>13863221.927</v>
      </c>
      <c r="L9" s="39">
        <v>14081686.044</v>
      </c>
      <c r="M9" s="39">
        <v>12652892.311</v>
      </c>
      <c r="N9" s="39">
        <v>14462623.86</v>
      </c>
      <c r="O9" s="41">
        <f t="shared" si="0"/>
        <v>152994742.805</v>
      </c>
    </row>
    <row r="10" spans="2:15" ht="15" customHeight="1">
      <c r="B10" s="38">
        <v>2010</v>
      </c>
      <c r="C10" s="39">
        <v>11305066.944</v>
      </c>
      <c r="D10" s="39">
        <v>12197237.398</v>
      </c>
      <c r="E10" s="39">
        <v>15727499.154</v>
      </c>
      <c r="F10" s="39">
        <v>15161211.373</v>
      </c>
      <c r="G10" s="39">
        <v>17702500.109</v>
      </c>
      <c r="H10" s="39">
        <v>17093911.55</v>
      </c>
      <c r="I10" s="39">
        <v>17672924.687</v>
      </c>
      <c r="J10" s="39">
        <v>19236252.688</v>
      </c>
      <c r="K10" s="39">
        <v>18832790.42</v>
      </c>
      <c r="L10" s="39">
        <v>18380418.198</v>
      </c>
      <c r="M10" s="39">
        <v>17687332.378</v>
      </c>
      <c r="N10" s="39">
        <v>20918140.436</v>
      </c>
      <c r="O10" s="41">
        <f t="shared" si="0"/>
        <v>201915285.335</v>
      </c>
    </row>
    <row r="11" spans="2:15" ht="15" customHeight="1">
      <c r="B11" s="70">
        <v>2011</v>
      </c>
      <c r="C11" s="71">
        <v>15214352.952</v>
      </c>
      <c r="D11" s="71">
        <v>16732470.279</v>
      </c>
      <c r="E11" s="71">
        <v>19285976.953</v>
      </c>
      <c r="F11" s="71">
        <v>20172976.975</v>
      </c>
      <c r="G11" s="71">
        <v>23208656.952</v>
      </c>
      <c r="H11" s="71">
        <v>23689078.794</v>
      </c>
      <c r="I11" s="71">
        <v>22251876.846</v>
      </c>
      <c r="J11" s="71">
        <v>26158507.329</v>
      </c>
      <c r="K11" s="71">
        <v>23285058.03</v>
      </c>
      <c r="L11" s="71">
        <v>22139952.919</v>
      </c>
      <c r="M11" s="71">
        <v>21773462.792</v>
      </c>
      <c r="N11" s="71">
        <v>22127203.947</v>
      </c>
      <c r="O11" s="41">
        <f t="shared" si="0"/>
        <v>256039574.76799998</v>
      </c>
    </row>
    <row r="12" spans="2:15" ht="15" customHeight="1">
      <c r="B12" s="42">
        <v>2012</v>
      </c>
      <c r="C12" s="43">
        <v>16141225</v>
      </c>
      <c r="D12" s="43">
        <v>18027792</v>
      </c>
      <c r="E12" s="43">
        <v>20910732</v>
      </c>
      <c r="F12" s="43"/>
      <c r="G12" s="43"/>
      <c r="H12" s="43"/>
      <c r="I12" s="43"/>
      <c r="J12" s="43"/>
      <c r="K12" s="43"/>
      <c r="L12" s="43"/>
      <c r="M12" s="43"/>
      <c r="N12" s="43"/>
      <c r="O12" s="44">
        <f t="shared" si="0"/>
        <v>55079749</v>
      </c>
    </row>
    <row r="13" spans="2:15" ht="15" customHeight="1">
      <c r="B13" s="18" t="s">
        <v>60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46">
        <f>SUM(O6:O12)</f>
        <v>972816986.338</v>
      </c>
    </row>
    <row r="14" ht="15" customHeight="1">
      <c r="O14" s="46"/>
    </row>
    <row r="15" spans="2:15" ht="15" customHeight="1">
      <c r="B15" s="20" t="s">
        <v>34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2:15" ht="15" customHeight="1">
      <c r="B16" s="22" t="s">
        <v>59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2:15" ht="15" customHeight="1" thickBot="1">
      <c r="B17" s="24" t="s">
        <v>0</v>
      </c>
      <c r="C17" s="25" t="s">
        <v>1</v>
      </c>
      <c r="D17" s="25" t="s">
        <v>2</v>
      </c>
      <c r="E17" s="25" t="s">
        <v>3</v>
      </c>
      <c r="F17" s="25" t="s">
        <v>4</v>
      </c>
      <c r="G17" s="25" t="s">
        <v>5</v>
      </c>
      <c r="H17" s="25" t="s">
        <v>6</v>
      </c>
      <c r="I17" s="25" t="s">
        <v>7</v>
      </c>
      <c r="J17" s="25" t="s">
        <v>8</v>
      </c>
      <c r="K17" s="25" t="s">
        <v>9</v>
      </c>
      <c r="L17" s="25" t="s">
        <v>10</v>
      </c>
      <c r="M17" s="25" t="s">
        <v>11</v>
      </c>
      <c r="N17" s="25" t="s">
        <v>12</v>
      </c>
      <c r="O17" s="25" t="s">
        <v>13</v>
      </c>
    </row>
    <row r="18" spans="2:15" ht="15" customHeight="1" thickTop="1">
      <c r="B18" s="38">
        <v>2006</v>
      </c>
      <c r="C18" s="39">
        <v>6451583.442</v>
      </c>
      <c r="D18" s="39">
        <v>5971518.694</v>
      </c>
      <c r="E18" s="39">
        <v>7706591.108</v>
      </c>
      <c r="F18" s="39">
        <v>6741387.155</v>
      </c>
      <c r="G18" s="39">
        <v>7287576.65</v>
      </c>
      <c r="H18" s="39">
        <v>7365110.533</v>
      </c>
      <c r="I18" s="39">
        <v>7991677.185</v>
      </c>
      <c r="J18" s="39">
        <v>9117177.055</v>
      </c>
      <c r="K18" s="39">
        <v>8108928.969</v>
      </c>
      <c r="L18" s="39">
        <v>8738125.726</v>
      </c>
      <c r="M18" s="39">
        <v>8658192.546</v>
      </c>
      <c r="N18" s="39">
        <v>7212971.742</v>
      </c>
      <c r="O18" s="40">
        <f aca="true" t="shared" si="1" ref="O18:O24">SUM(C18:N18)</f>
        <v>91350840.805</v>
      </c>
    </row>
    <row r="19" spans="2:15" ht="15" customHeight="1">
      <c r="B19" s="38">
        <v>2007</v>
      </c>
      <c r="C19" s="39">
        <v>8460558.886</v>
      </c>
      <c r="D19" s="39">
        <v>7228890.125</v>
      </c>
      <c r="E19" s="39">
        <v>9585314.219</v>
      </c>
      <c r="F19" s="39">
        <v>8265465.151</v>
      </c>
      <c r="G19" s="39">
        <v>9793819.576</v>
      </c>
      <c r="H19" s="39">
        <v>9295617.598</v>
      </c>
      <c r="I19" s="39">
        <v>10775199.036</v>
      </c>
      <c r="J19" s="39">
        <v>11559257.073</v>
      </c>
      <c r="K19" s="39">
        <v>10690974.289</v>
      </c>
      <c r="L19" s="39">
        <v>12339139.645</v>
      </c>
      <c r="M19" s="39">
        <v>12030737.023</v>
      </c>
      <c r="N19" s="39">
        <v>10592473.629</v>
      </c>
      <c r="O19" s="41">
        <f t="shared" si="1"/>
        <v>120617446.25</v>
      </c>
    </row>
    <row r="20" spans="2:15" ht="15" customHeight="1">
      <c r="B20" s="38">
        <v>2008</v>
      </c>
      <c r="C20" s="39">
        <v>632854.184</v>
      </c>
      <c r="D20" s="39">
        <v>589135.935</v>
      </c>
      <c r="E20" s="39">
        <v>549861.714</v>
      </c>
      <c r="F20" s="39">
        <v>568883.91</v>
      </c>
      <c r="G20" s="39">
        <v>685618.224</v>
      </c>
      <c r="H20" s="39">
        <v>701540.554</v>
      </c>
      <c r="I20" s="39">
        <v>741911.265</v>
      </c>
      <c r="J20" s="39">
        <v>804434.336</v>
      </c>
      <c r="K20" s="39">
        <v>804528.014</v>
      </c>
      <c r="L20" s="39">
        <v>745246.908</v>
      </c>
      <c r="M20" s="39">
        <v>597649.118</v>
      </c>
      <c r="N20" s="39">
        <v>519059.693</v>
      </c>
      <c r="O20" s="41">
        <f t="shared" si="1"/>
        <v>7940723.8549999995</v>
      </c>
    </row>
    <row r="21" spans="2:15" ht="15" customHeight="1">
      <c r="B21" s="38">
        <v>2009</v>
      </c>
      <c r="C21" s="39">
        <v>10311642.361</v>
      </c>
      <c r="D21" s="39">
        <v>7825670.189</v>
      </c>
      <c r="E21" s="39">
        <v>10053047.413</v>
      </c>
      <c r="F21" s="39">
        <v>8629548.972</v>
      </c>
      <c r="G21" s="39">
        <v>9361505.436</v>
      </c>
      <c r="H21" s="39">
        <v>9864887.68</v>
      </c>
      <c r="I21" s="39">
        <v>11231404.032</v>
      </c>
      <c r="J21" s="39">
        <v>10787874.378</v>
      </c>
      <c r="K21" s="39">
        <v>12554379.998</v>
      </c>
      <c r="L21" s="39">
        <v>12766155.04</v>
      </c>
      <c r="M21" s="39">
        <v>12042461.279</v>
      </c>
      <c r="N21" s="39">
        <v>12293766.21</v>
      </c>
      <c r="O21" s="41">
        <f t="shared" si="1"/>
        <v>127722342.988</v>
      </c>
    </row>
    <row r="22" spans="2:15" ht="15" customHeight="1">
      <c r="B22" s="70">
        <v>2010</v>
      </c>
      <c r="C22" s="71">
        <v>11485732.546</v>
      </c>
      <c r="D22" s="71">
        <v>11808067.882</v>
      </c>
      <c r="E22" s="71">
        <v>15055314.758</v>
      </c>
      <c r="F22" s="71">
        <v>13878955.627</v>
      </c>
      <c r="G22" s="71">
        <v>14252157.929</v>
      </c>
      <c r="H22" s="71">
        <v>14827231.355</v>
      </c>
      <c r="I22" s="71">
        <v>16329284.158</v>
      </c>
      <c r="J22" s="71">
        <v>16844911.126</v>
      </c>
      <c r="K22" s="71">
        <v>17755273.642</v>
      </c>
      <c r="L22" s="71">
        <v>16553991.227</v>
      </c>
      <c r="M22" s="71">
        <v>17395845.472</v>
      </c>
      <c r="N22" s="71">
        <v>15573971.564</v>
      </c>
      <c r="O22" s="41">
        <f t="shared" si="1"/>
        <v>181760737.286</v>
      </c>
    </row>
    <row r="23" spans="2:15" ht="15" customHeight="1">
      <c r="B23" s="70">
        <v>2011</v>
      </c>
      <c r="C23" s="71">
        <v>14816695.123</v>
      </c>
      <c r="D23" s="71">
        <v>15538191.743</v>
      </c>
      <c r="E23" s="71">
        <v>17734365.659</v>
      </c>
      <c r="F23" s="71">
        <v>18311796.67</v>
      </c>
      <c r="G23" s="71">
        <v>19684563.177</v>
      </c>
      <c r="H23" s="71">
        <v>19259135.435</v>
      </c>
      <c r="I23" s="71">
        <v>19113421.104</v>
      </c>
      <c r="J23" s="71">
        <v>22280405.994</v>
      </c>
      <c r="K23" s="71">
        <v>20212826.932</v>
      </c>
      <c r="L23" s="71">
        <v>19784954.244</v>
      </c>
      <c r="M23" s="71">
        <v>21195250.933</v>
      </c>
      <c r="N23" s="71">
        <v>18313505.876</v>
      </c>
      <c r="O23" s="41">
        <f t="shared" si="1"/>
        <v>226245112.89</v>
      </c>
    </row>
    <row r="24" spans="2:15" ht="15" customHeight="1">
      <c r="B24" s="42">
        <v>2012</v>
      </c>
      <c r="C24" s="43">
        <v>17433362</v>
      </c>
      <c r="D24" s="43">
        <v>16312942</v>
      </c>
      <c r="E24" s="43">
        <v>18891948</v>
      </c>
      <c r="F24" s="43"/>
      <c r="G24" s="43"/>
      <c r="H24" s="43"/>
      <c r="I24" s="43"/>
      <c r="J24" s="43"/>
      <c r="K24" s="43"/>
      <c r="L24" s="43"/>
      <c r="M24" s="43"/>
      <c r="N24" s="43"/>
      <c r="O24" s="44">
        <f t="shared" si="1"/>
        <v>52638252</v>
      </c>
    </row>
    <row r="25" spans="2:15" ht="15" customHeight="1">
      <c r="B25" s="18" t="s">
        <v>60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46">
        <f>SUM(O18:O24)</f>
        <v>808275456.074</v>
      </c>
    </row>
    <row r="26" ht="15" customHeight="1">
      <c r="O26" s="46"/>
    </row>
    <row r="27" spans="2:15" ht="15" customHeight="1">
      <c r="B27" s="20" t="s">
        <v>35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2:15" ht="15" customHeight="1">
      <c r="B28" s="22" t="s">
        <v>59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2:15" ht="15" customHeight="1" thickBot="1">
      <c r="B29" s="24" t="s">
        <v>0</v>
      </c>
      <c r="C29" s="25" t="s">
        <v>1</v>
      </c>
      <c r="D29" s="25" t="s">
        <v>2</v>
      </c>
      <c r="E29" s="25" t="s">
        <v>3</v>
      </c>
      <c r="F29" s="25" t="s">
        <v>4</v>
      </c>
      <c r="G29" s="25" t="s">
        <v>5</v>
      </c>
      <c r="H29" s="25" t="s">
        <v>6</v>
      </c>
      <c r="I29" s="25" t="s">
        <v>7</v>
      </c>
      <c r="J29" s="25" t="s">
        <v>8</v>
      </c>
      <c r="K29" s="25" t="s">
        <v>9</v>
      </c>
      <c r="L29" s="25" t="s">
        <v>10</v>
      </c>
      <c r="M29" s="25" t="s">
        <v>11</v>
      </c>
      <c r="N29" s="25" t="s">
        <v>12</v>
      </c>
      <c r="O29" s="25" t="s">
        <v>13</v>
      </c>
    </row>
    <row r="30" spans="2:15" ht="15" customHeight="1" thickTop="1">
      <c r="B30" s="38">
        <v>2006</v>
      </c>
      <c r="C30" s="39">
        <f aca="true" t="shared" si="2" ref="C30:N35">C6-C18</f>
        <v>2835266.749</v>
      </c>
      <c r="D30" s="39">
        <f t="shared" si="2"/>
        <v>2802942.0130000003</v>
      </c>
      <c r="E30" s="39">
        <f t="shared" si="2"/>
        <v>3690174.4689999996</v>
      </c>
      <c r="F30" s="39">
        <f t="shared" si="2"/>
        <v>3089306.493</v>
      </c>
      <c r="G30" s="39">
        <f t="shared" si="2"/>
        <v>3017307.960999999</v>
      </c>
      <c r="H30" s="39">
        <f t="shared" si="2"/>
        <v>4098137.005000001</v>
      </c>
      <c r="I30" s="39">
        <f t="shared" si="2"/>
        <v>5659370.364000001</v>
      </c>
      <c r="J30" s="39">
        <f t="shared" si="2"/>
        <v>4554522.73</v>
      </c>
      <c r="K30" s="39">
        <f t="shared" si="2"/>
        <v>4467927.875000001</v>
      </c>
      <c r="L30" s="39">
        <f t="shared" si="2"/>
        <v>3951129.4230000004</v>
      </c>
      <c r="M30" s="39">
        <f t="shared" si="2"/>
        <v>3238682.2420000006</v>
      </c>
      <c r="N30" s="39">
        <f t="shared" si="2"/>
        <v>5051861.402</v>
      </c>
      <c r="O30" s="40">
        <f aca="true" t="shared" si="3" ref="O30:O36">SUM(C30:N30)</f>
        <v>46456628.726</v>
      </c>
    </row>
    <row r="31" spans="2:15" ht="15" customHeight="1">
      <c r="B31" s="38">
        <v>2007</v>
      </c>
      <c r="C31" s="39">
        <f t="shared" si="2"/>
        <v>2523308.7229999993</v>
      </c>
      <c r="D31" s="39">
        <f t="shared" si="2"/>
        <v>2900615.085999999</v>
      </c>
      <c r="E31" s="39">
        <f t="shared" si="2"/>
        <v>3303641.7249999996</v>
      </c>
      <c r="F31" s="39">
        <f t="shared" si="2"/>
        <v>4180707.1629999997</v>
      </c>
      <c r="G31" s="39">
        <f t="shared" si="2"/>
        <v>3853461.682</v>
      </c>
      <c r="H31" s="39">
        <f t="shared" si="2"/>
        <v>3822465.698000001</v>
      </c>
      <c r="I31" s="39">
        <f t="shared" si="2"/>
        <v>3344348.6329999994</v>
      </c>
      <c r="J31" s="39">
        <f t="shared" si="2"/>
        <v>3540771.7069999985</v>
      </c>
      <c r="K31" s="39">
        <f t="shared" si="2"/>
        <v>3474700.829</v>
      </c>
      <c r="L31" s="39">
        <f t="shared" si="2"/>
        <v>3428682.2070000004</v>
      </c>
      <c r="M31" s="39">
        <f t="shared" si="2"/>
        <v>2020593.3200000003</v>
      </c>
      <c r="N31" s="39">
        <f t="shared" si="2"/>
        <v>3638329.807</v>
      </c>
      <c r="O31" s="41">
        <f t="shared" si="3"/>
        <v>40031626.58</v>
      </c>
    </row>
    <row r="32" spans="2:15" ht="15" customHeight="1">
      <c r="B32" s="38">
        <v>2008</v>
      </c>
      <c r="C32" s="39">
        <f t="shared" si="2"/>
        <v>-117480.761</v>
      </c>
      <c r="D32" s="39">
        <f t="shared" si="2"/>
        <v>42370.45599999989</v>
      </c>
      <c r="E32" s="39">
        <f t="shared" si="2"/>
        <v>104097.60399999993</v>
      </c>
      <c r="F32" s="39">
        <f t="shared" si="2"/>
        <v>88554.10599999991</v>
      </c>
      <c r="G32" s="39">
        <f t="shared" si="2"/>
        <v>185068.72699999996</v>
      </c>
      <c r="H32" s="39">
        <f t="shared" si="2"/>
        <v>100116.39599999995</v>
      </c>
      <c r="I32" s="39">
        <f t="shared" si="2"/>
        <v>92252.451</v>
      </c>
      <c r="J32" s="39">
        <f t="shared" si="2"/>
        <v>-7558.119000000064</v>
      </c>
      <c r="K32" s="39">
        <f t="shared" si="2"/>
        <v>-34191.552999999956</v>
      </c>
      <c r="L32" s="39">
        <f t="shared" si="2"/>
        <v>2378.25</v>
      </c>
      <c r="M32" s="39">
        <f t="shared" si="2"/>
        <v>-111588.29200000002</v>
      </c>
      <c r="N32" s="39">
        <f t="shared" si="2"/>
        <v>46348.948999999964</v>
      </c>
      <c r="O32" s="41">
        <f t="shared" si="3"/>
        <v>390368.21399999957</v>
      </c>
    </row>
    <row r="33" spans="2:15" ht="15" customHeight="1">
      <c r="B33" s="38">
        <v>2009</v>
      </c>
      <c r="C33" s="39">
        <f t="shared" si="2"/>
        <v>-529722.3530000001</v>
      </c>
      <c r="D33" s="39">
        <f t="shared" si="2"/>
        <v>1760735.404</v>
      </c>
      <c r="E33" s="39">
        <f t="shared" si="2"/>
        <v>1756178.0139999986</v>
      </c>
      <c r="F33" s="39">
        <f t="shared" si="2"/>
        <v>3692068.2690000013</v>
      </c>
      <c r="G33" s="39">
        <f t="shared" si="2"/>
        <v>2623079.865</v>
      </c>
      <c r="H33" s="39">
        <f t="shared" si="2"/>
        <v>4602896.984000001</v>
      </c>
      <c r="I33" s="39">
        <f t="shared" si="2"/>
        <v>2910526.0539999995</v>
      </c>
      <c r="J33" s="39">
        <f t="shared" si="2"/>
        <v>3052975.965</v>
      </c>
      <c r="K33" s="39">
        <f t="shared" si="2"/>
        <v>1308841.9289999995</v>
      </c>
      <c r="L33" s="39">
        <f t="shared" si="2"/>
        <v>1315531.0040000007</v>
      </c>
      <c r="M33" s="39">
        <f t="shared" si="2"/>
        <v>610431.0320000015</v>
      </c>
      <c r="N33" s="39">
        <f t="shared" si="2"/>
        <v>2168857.6499999985</v>
      </c>
      <c r="O33" s="41">
        <f t="shared" si="3"/>
        <v>25272399.817000005</v>
      </c>
    </row>
    <row r="34" spans="2:15" ht="15" customHeight="1">
      <c r="B34" s="38">
        <v>2010</v>
      </c>
      <c r="C34" s="71">
        <f t="shared" si="2"/>
        <v>-180665.60199999996</v>
      </c>
      <c r="D34" s="39">
        <f t="shared" si="2"/>
        <v>389169.51600000076</v>
      </c>
      <c r="E34" s="39">
        <f t="shared" si="2"/>
        <v>672184.3959999997</v>
      </c>
      <c r="F34" s="39">
        <f t="shared" si="2"/>
        <v>1282255.7459999993</v>
      </c>
      <c r="G34" s="39">
        <f t="shared" si="2"/>
        <v>3450342.1800000016</v>
      </c>
      <c r="H34" s="39">
        <f t="shared" si="2"/>
        <v>2266680.1950000003</v>
      </c>
      <c r="I34" s="39">
        <f t="shared" si="2"/>
        <v>1343640.5289999992</v>
      </c>
      <c r="J34" s="39">
        <f t="shared" si="2"/>
        <v>2391341.5620000027</v>
      </c>
      <c r="K34" s="39">
        <f t="shared" si="2"/>
        <v>1077516.7780000009</v>
      </c>
      <c r="L34" s="39">
        <f t="shared" si="2"/>
        <v>1826426.970999999</v>
      </c>
      <c r="M34" s="39">
        <f t="shared" si="2"/>
        <v>291486.9059999995</v>
      </c>
      <c r="N34" s="39">
        <f t="shared" si="2"/>
        <v>5344168.872000001</v>
      </c>
      <c r="O34" s="41">
        <f t="shared" si="3"/>
        <v>20154548.049000002</v>
      </c>
    </row>
    <row r="35" spans="2:15" ht="15" customHeight="1">
      <c r="B35" s="70">
        <v>2011</v>
      </c>
      <c r="C35" s="71">
        <f t="shared" si="2"/>
        <v>397657.8289999999</v>
      </c>
      <c r="D35" s="71">
        <f t="shared" si="2"/>
        <v>1194278.5359999985</v>
      </c>
      <c r="E35" s="71">
        <f t="shared" si="2"/>
        <v>1551611.2939999998</v>
      </c>
      <c r="F35" s="71">
        <f t="shared" si="2"/>
        <v>1861180.3049999997</v>
      </c>
      <c r="G35" s="71">
        <f t="shared" si="2"/>
        <v>3524093.7749999985</v>
      </c>
      <c r="H35" s="71">
        <f t="shared" si="2"/>
        <v>4429943.359000001</v>
      </c>
      <c r="I35" s="71">
        <f t="shared" si="2"/>
        <v>3138455.7420000024</v>
      </c>
      <c r="J35" s="71">
        <f t="shared" si="2"/>
        <v>3878101.335000001</v>
      </c>
      <c r="K35" s="71">
        <f t="shared" si="2"/>
        <v>3072231.098000001</v>
      </c>
      <c r="L35" s="71">
        <f t="shared" si="2"/>
        <v>2354998.6750000007</v>
      </c>
      <c r="M35" s="71">
        <f t="shared" si="2"/>
        <v>578211.8590000011</v>
      </c>
      <c r="N35" s="71">
        <f t="shared" si="2"/>
        <v>3813698.0710000023</v>
      </c>
      <c r="O35" s="41">
        <f t="shared" si="3"/>
        <v>29794461.878000006</v>
      </c>
    </row>
    <row r="36" spans="2:15" ht="15" customHeight="1">
      <c r="B36" s="42">
        <v>2012</v>
      </c>
      <c r="C36" s="43">
        <f>C12-C24</f>
        <v>-1292137</v>
      </c>
      <c r="D36" s="43">
        <f>D12-D24</f>
        <v>1714850</v>
      </c>
      <c r="E36" s="43">
        <f>E12-E24</f>
        <v>2018784</v>
      </c>
      <c r="F36" s="43"/>
      <c r="G36" s="43"/>
      <c r="H36" s="43"/>
      <c r="I36" s="43"/>
      <c r="J36" s="43"/>
      <c r="K36" s="43"/>
      <c r="L36" s="43"/>
      <c r="M36" s="43"/>
      <c r="N36" s="43"/>
      <c r="O36" s="44">
        <f t="shared" si="3"/>
        <v>2441497</v>
      </c>
    </row>
    <row r="37" spans="2:15" ht="15" customHeight="1">
      <c r="B37" s="18" t="s">
        <v>60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46">
        <f>SUM(O30:O36)</f>
        <v>164541530.264</v>
      </c>
    </row>
    <row r="38" spans="2:3" ht="15" customHeight="1">
      <c r="B38" s="53" t="s">
        <v>61</v>
      </c>
      <c r="C38" s="39"/>
    </row>
    <row r="40" spans="2:3" ht="15" customHeight="1">
      <c r="B40" s="95" t="s">
        <v>45</v>
      </c>
      <c r="C40" s="97"/>
    </row>
    <row r="41" spans="2:3" ht="15" customHeight="1">
      <c r="B41" s="98"/>
      <c r="C41" s="100"/>
    </row>
  </sheetData>
  <sheetProtection/>
  <mergeCells count="1">
    <mergeCell ref="B40:C41"/>
  </mergeCells>
  <hyperlinks>
    <hyperlink ref="B40:B42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O6:O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  <pageSetUpPr fitToPage="1"/>
  </sheetPr>
  <dimension ref="B1:O21"/>
  <sheetViews>
    <sheetView showGridLines="0" zoomScaleSheetLayoutView="100" zoomScalePageLayoutView="0" workbookViewId="0" topLeftCell="A1">
      <selection activeCell="B17" sqref="B17:D18"/>
    </sheetView>
  </sheetViews>
  <sheetFormatPr defaultColWidth="14.8515625" defaultRowHeight="15" customHeight="1"/>
  <cols>
    <col min="1" max="1" width="3.7109375" style="18" customWidth="1"/>
    <col min="2" max="2" width="6.8515625" style="18" customWidth="1"/>
    <col min="3" max="14" width="10.28125" style="19" customWidth="1"/>
    <col min="15" max="15" width="13.57421875" style="19" bestFit="1" customWidth="1"/>
    <col min="16" max="16" width="13.00390625" style="19" customWidth="1"/>
    <col min="17" max="17" width="14.7109375" style="19" customWidth="1"/>
    <col min="18" max="23" width="14.8515625" style="19" customWidth="1"/>
    <col min="24" max="16384" width="14.8515625" style="18" customWidth="1"/>
  </cols>
  <sheetData>
    <row r="1" spans="2:15" s="16" customFormat="1" ht="15" customHeight="1">
      <c r="B1" s="85" t="s">
        <v>18</v>
      </c>
      <c r="C1" s="85"/>
      <c r="D1" s="85"/>
      <c r="E1" s="15"/>
      <c r="F1" s="15"/>
      <c r="L1" s="36"/>
      <c r="O1" s="17"/>
    </row>
    <row r="2" spans="3:15" ht="15" customHeight="1"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2:15" ht="15" customHeight="1">
      <c r="B3" s="20" t="s">
        <v>48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2:15" ht="15" customHeight="1">
      <c r="B4" s="22" t="s">
        <v>59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15" ht="15" customHeight="1" thickBot="1">
      <c r="B5" s="24" t="s">
        <v>0</v>
      </c>
      <c r="C5" s="25" t="s">
        <v>1</v>
      </c>
      <c r="D5" s="25" t="s">
        <v>2</v>
      </c>
      <c r="E5" s="25" t="s">
        <v>3</v>
      </c>
      <c r="F5" s="25" t="s">
        <v>4</v>
      </c>
      <c r="G5" s="25" t="s">
        <v>5</v>
      </c>
      <c r="H5" s="25" t="s">
        <v>6</v>
      </c>
      <c r="I5" s="25" t="s">
        <v>7</v>
      </c>
      <c r="J5" s="25" t="s">
        <v>8</v>
      </c>
      <c r="K5" s="25" t="s">
        <v>9</v>
      </c>
      <c r="L5" s="25" t="s">
        <v>10</v>
      </c>
      <c r="M5" s="25" t="s">
        <v>11</v>
      </c>
      <c r="N5" s="25" t="s">
        <v>12</v>
      </c>
      <c r="O5" s="25" t="s">
        <v>13</v>
      </c>
    </row>
    <row r="6" spans="2:15" ht="15" customHeight="1" thickTop="1">
      <c r="B6" s="38">
        <v>2006</v>
      </c>
      <c r="C6" s="39">
        <v>5150.514</v>
      </c>
      <c r="D6" s="39">
        <v>5360.866</v>
      </c>
      <c r="E6" s="39">
        <v>6555.457</v>
      </c>
      <c r="F6" s="39">
        <v>5584.586</v>
      </c>
      <c r="G6" s="39">
        <v>7625.292</v>
      </c>
      <c r="H6" s="39">
        <v>6303.718</v>
      </c>
      <c r="I6" s="39">
        <v>5819.534</v>
      </c>
      <c r="J6" s="39">
        <v>6103.012</v>
      </c>
      <c r="K6" s="39">
        <v>6108.985</v>
      </c>
      <c r="L6" s="39">
        <v>6714.295</v>
      </c>
      <c r="M6" s="39">
        <v>7264.247</v>
      </c>
      <c r="N6" s="39">
        <v>6534.064</v>
      </c>
      <c r="O6" s="40">
        <f aca="true" t="shared" si="0" ref="O6:O12">SUM(C6:N6)</f>
        <v>75124.56999999999</v>
      </c>
    </row>
    <row r="7" spans="2:15" ht="15" customHeight="1">
      <c r="B7" s="38">
        <v>2007</v>
      </c>
      <c r="C7" s="39">
        <v>5261.872</v>
      </c>
      <c r="D7" s="39">
        <v>3890.04</v>
      </c>
      <c r="E7" s="39">
        <v>5446.444</v>
      </c>
      <c r="F7" s="39">
        <v>5263.346</v>
      </c>
      <c r="G7" s="39">
        <v>6260.217</v>
      </c>
      <c r="H7" s="39">
        <v>6444.785</v>
      </c>
      <c r="I7" s="39">
        <v>5622.462</v>
      </c>
      <c r="J7" s="39">
        <v>5120.013</v>
      </c>
      <c r="K7" s="39">
        <v>5885.728</v>
      </c>
      <c r="L7" s="39">
        <v>5379.573</v>
      </c>
      <c r="M7" s="39">
        <v>5107.557</v>
      </c>
      <c r="N7" s="39">
        <v>4694.376</v>
      </c>
      <c r="O7" s="41">
        <f t="shared" si="0"/>
        <v>64376.413</v>
      </c>
    </row>
    <row r="8" spans="2:15" ht="15" customHeight="1">
      <c r="B8" s="38">
        <v>2008</v>
      </c>
      <c r="C8" s="39">
        <v>4573.708</v>
      </c>
      <c r="D8" s="39">
        <v>4503.196</v>
      </c>
      <c r="E8" s="39">
        <v>5678.019</v>
      </c>
      <c r="F8" s="39">
        <v>6219.022</v>
      </c>
      <c r="G8" s="39">
        <v>6209.093</v>
      </c>
      <c r="H8" s="39">
        <v>6982.499</v>
      </c>
      <c r="I8" s="39">
        <v>7595.731</v>
      </c>
      <c r="J8" s="39">
        <v>6752.987</v>
      </c>
      <c r="K8" s="39">
        <v>6853.905</v>
      </c>
      <c r="L8" s="39">
        <v>8445.759</v>
      </c>
      <c r="M8" s="39">
        <v>3948.155</v>
      </c>
      <c r="N8" s="39">
        <v>3787.507</v>
      </c>
      <c r="O8" s="41">
        <f t="shared" si="0"/>
        <v>71549.58099999999</v>
      </c>
    </row>
    <row r="9" spans="2:15" ht="15" customHeight="1">
      <c r="B9" s="38">
        <v>2009</v>
      </c>
      <c r="C9" s="39">
        <v>5292.172</v>
      </c>
      <c r="D9" s="39">
        <v>4347.648</v>
      </c>
      <c r="E9" s="39">
        <v>3302.191</v>
      </c>
      <c r="F9" s="39">
        <v>3696.216</v>
      </c>
      <c r="G9" s="39">
        <v>4505.733</v>
      </c>
      <c r="H9" s="39">
        <v>4717.192</v>
      </c>
      <c r="I9" s="39">
        <v>4532.673</v>
      </c>
      <c r="J9" s="39">
        <v>4681.579</v>
      </c>
      <c r="K9" s="39">
        <v>3783.263</v>
      </c>
      <c r="L9" s="39">
        <v>4578.034</v>
      </c>
      <c r="M9" s="39">
        <v>4026.525</v>
      </c>
      <c r="N9" s="39">
        <v>3899.054</v>
      </c>
      <c r="O9" s="41">
        <f t="shared" si="0"/>
        <v>51362.28</v>
      </c>
    </row>
    <row r="10" spans="2:15" ht="15" customHeight="1">
      <c r="B10" s="38">
        <v>2010</v>
      </c>
      <c r="C10" s="39">
        <v>3173.384</v>
      </c>
      <c r="D10" s="39">
        <v>3438.105</v>
      </c>
      <c r="E10" s="39">
        <v>4385.911</v>
      </c>
      <c r="F10" s="39">
        <v>4792.946</v>
      </c>
      <c r="G10" s="39">
        <v>4946.42</v>
      </c>
      <c r="H10" s="39">
        <v>4980.735</v>
      </c>
      <c r="I10" s="39">
        <v>5901.366</v>
      </c>
      <c r="J10" s="39">
        <v>5918.809</v>
      </c>
      <c r="K10" s="39">
        <v>6568.058</v>
      </c>
      <c r="L10" s="39">
        <v>6480.562</v>
      </c>
      <c r="M10" s="39">
        <v>4894.232</v>
      </c>
      <c r="N10" s="39">
        <v>5614.447</v>
      </c>
      <c r="O10" s="41">
        <f t="shared" si="0"/>
        <v>61094.97499999999</v>
      </c>
    </row>
    <row r="11" spans="2:15" ht="15" customHeight="1">
      <c r="B11" s="73">
        <v>2011</v>
      </c>
      <c r="C11" s="74">
        <v>4309.746</v>
      </c>
      <c r="D11" s="74">
        <v>5959.009</v>
      </c>
      <c r="E11" s="74">
        <v>4411.833</v>
      </c>
      <c r="F11" s="74">
        <v>6237.002</v>
      </c>
      <c r="G11" s="74">
        <v>6118.513</v>
      </c>
      <c r="H11" s="74">
        <v>6035.078</v>
      </c>
      <c r="I11" s="74">
        <v>5454.022</v>
      </c>
      <c r="J11" s="74">
        <v>5389.85</v>
      </c>
      <c r="K11" s="74">
        <v>6351.413</v>
      </c>
      <c r="L11" s="74">
        <v>5181.266</v>
      </c>
      <c r="M11" s="74">
        <v>6548.004</v>
      </c>
      <c r="N11" s="74">
        <v>5776.434</v>
      </c>
      <c r="O11" s="75">
        <f t="shared" si="0"/>
        <v>67772.16999999998</v>
      </c>
    </row>
    <row r="12" spans="2:15" ht="15" customHeight="1">
      <c r="B12" s="42">
        <v>2012</v>
      </c>
      <c r="C12" s="43">
        <v>4649</v>
      </c>
      <c r="D12" s="43">
        <v>5673</v>
      </c>
      <c r="E12" s="43">
        <v>5253</v>
      </c>
      <c r="F12" s="43"/>
      <c r="G12" s="43"/>
      <c r="H12" s="43"/>
      <c r="I12" s="43"/>
      <c r="J12" s="43"/>
      <c r="K12" s="43"/>
      <c r="L12" s="43"/>
      <c r="M12" s="43"/>
      <c r="N12" s="43"/>
      <c r="O12" s="76">
        <f t="shared" si="0"/>
        <v>15575</v>
      </c>
    </row>
    <row r="13" spans="2:15" ht="15" customHeight="1">
      <c r="B13" s="45" t="s">
        <v>60</v>
      </c>
      <c r="O13" s="46">
        <f>SUM(O6:O12)</f>
        <v>406854.989</v>
      </c>
    </row>
    <row r="14" ht="15" customHeight="1">
      <c r="O14" s="46"/>
    </row>
    <row r="15" spans="2:15" ht="15" customHeight="1">
      <c r="B15" s="53" t="s">
        <v>61</v>
      </c>
      <c r="C15" s="54"/>
      <c r="D15" s="54"/>
      <c r="E15" s="54"/>
      <c r="F15" s="54"/>
      <c r="G15" s="54"/>
      <c r="H15" s="54"/>
      <c r="I15" s="54"/>
      <c r="J15" s="54"/>
      <c r="K15" s="52"/>
      <c r="L15" s="52"/>
      <c r="O15" s="39"/>
    </row>
    <row r="16" spans="2:15" ht="15" customHeight="1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</row>
    <row r="17" spans="2:4" ht="15" customHeight="1">
      <c r="B17" s="95" t="s">
        <v>45</v>
      </c>
      <c r="C17" s="96"/>
      <c r="D17" s="97"/>
    </row>
    <row r="18" spans="2:4" ht="15" customHeight="1">
      <c r="B18" s="98"/>
      <c r="C18" s="99"/>
      <c r="D18" s="100"/>
    </row>
    <row r="19" ht="15" customHeight="1">
      <c r="B19" s="19"/>
    </row>
    <row r="21" ht="15" customHeight="1">
      <c r="D21" s="77"/>
    </row>
  </sheetData>
  <sheetProtection/>
  <mergeCells count="3">
    <mergeCell ref="B1:D1"/>
    <mergeCell ref="B16:O16"/>
    <mergeCell ref="B17:D18"/>
  </mergeCells>
  <hyperlinks>
    <hyperlink ref="B17:B19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98" r:id="rId1"/>
  <ignoredErrors>
    <ignoredError sqref="O6:O10 O11:O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23"/>
  <sheetViews>
    <sheetView showGridLines="0" zoomScaleSheetLayoutView="100" zoomScalePageLayoutView="0" workbookViewId="0" topLeftCell="A7">
      <selection activeCell="B22" sqref="B22:B23"/>
    </sheetView>
  </sheetViews>
  <sheetFormatPr defaultColWidth="14.8515625" defaultRowHeight="15" customHeight="1"/>
  <cols>
    <col min="1" max="1" width="3.7109375" style="7" customWidth="1"/>
    <col min="2" max="2" width="61.57421875" style="11" customWidth="1"/>
    <col min="3" max="4" width="14.7109375" style="11" customWidth="1"/>
    <col min="5" max="7" width="10.28125" style="8" customWidth="1"/>
    <col min="8" max="8" width="14.7109375" style="8" customWidth="1"/>
    <col min="9" max="9" width="10.28125" style="8" customWidth="1"/>
    <col min="10" max="10" width="14.7109375" style="8" customWidth="1"/>
    <col min="11" max="14" width="10.28125" style="8" customWidth="1"/>
    <col min="15" max="15" width="12.57421875" style="8" bestFit="1" customWidth="1"/>
    <col min="16" max="23" width="14.8515625" style="8" customWidth="1"/>
    <col min="24" max="16384" width="14.8515625" style="7" customWidth="1"/>
  </cols>
  <sheetData>
    <row r="1" spans="1:15" ht="15" customHeight="1">
      <c r="A1" s="18"/>
      <c r="B1" s="47"/>
      <c r="C1" s="47"/>
      <c r="D1" s="47"/>
      <c r="E1" s="5"/>
      <c r="F1" s="5"/>
      <c r="G1" s="5"/>
      <c r="H1" s="5"/>
      <c r="I1" s="3"/>
      <c r="J1" s="5"/>
      <c r="K1" s="5"/>
      <c r="L1" s="5"/>
      <c r="M1" s="3"/>
      <c r="N1" s="3"/>
      <c r="O1" s="3"/>
    </row>
    <row r="2" spans="1:15" ht="15" customHeight="1">
      <c r="A2" s="18"/>
      <c r="B2" s="87" t="s">
        <v>49</v>
      </c>
      <c r="C2" s="87"/>
      <c r="D2" s="87"/>
      <c r="E2" s="6"/>
      <c r="F2" s="6"/>
      <c r="G2" s="6"/>
      <c r="H2" s="13"/>
      <c r="I2" s="6"/>
      <c r="K2" s="6"/>
      <c r="L2" s="6"/>
      <c r="M2" s="6"/>
      <c r="N2" s="6"/>
      <c r="O2" s="6"/>
    </row>
    <row r="3" spans="1:15" ht="15" customHeight="1" thickBot="1">
      <c r="A3" s="18"/>
      <c r="B3" s="92" t="s">
        <v>66</v>
      </c>
      <c r="C3" s="92"/>
      <c r="D3" s="92"/>
      <c r="E3" s="5"/>
      <c r="F3" s="5"/>
      <c r="G3" s="5"/>
      <c r="H3" s="13"/>
      <c r="I3" s="3"/>
      <c r="K3" s="5"/>
      <c r="L3" s="4"/>
      <c r="M3" s="4"/>
      <c r="N3" s="4"/>
      <c r="O3" s="4"/>
    </row>
    <row r="4" spans="1:15" ht="15" customHeight="1" thickBot="1" thickTop="1">
      <c r="A4" s="18"/>
      <c r="B4" s="88" t="s">
        <v>19</v>
      </c>
      <c r="C4" s="90">
        <v>40969</v>
      </c>
      <c r="D4" s="91"/>
      <c r="E4" s="3"/>
      <c r="F4" s="3"/>
      <c r="G4" s="3"/>
      <c r="H4" s="13"/>
      <c r="I4" s="3"/>
      <c r="K4" s="3"/>
      <c r="L4" s="3"/>
      <c r="M4" s="3"/>
      <c r="N4" s="3"/>
      <c r="O4" s="3"/>
    </row>
    <row r="5" spans="1:15" ht="15" customHeight="1" thickBot="1" thickTop="1">
      <c r="A5" s="18"/>
      <c r="B5" s="89"/>
      <c r="C5" s="83" t="s">
        <v>20</v>
      </c>
      <c r="D5" s="83" t="s">
        <v>21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" customHeight="1" thickTop="1">
      <c r="A6" s="18"/>
      <c r="B6" s="66" t="s">
        <v>63</v>
      </c>
      <c r="C6" s="49">
        <v>3038820</v>
      </c>
      <c r="D6" s="49">
        <v>8220231</v>
      </c>
      <c r="E6" s="78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>
      <c r="A7" s="18"/>
      <c r="B7" s="66" t="s">
        <v>72</v>
      </c>
      <c r="C7" s="49">
        <v>505992</v>
      </c>
      <c r="D7" s="49">
        <v>69356</v>
      </c>
      <c r="E7" s="78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5" customHeight="1">
      <c r="A8" s="18"/>
      <c r="B8" s="66" t="s">
        <v>67</v>
      </c>
      <c r="C8" s="49">
        <v>297985</v>
      </c>
      <c r="D8" s="49">
        <v>16257</v>
      </c>
      <c r="E8" s="78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5" customHeight="1">
      <c r="A9" s="18"/>
      <c r="B9" s="48" t="s">
        <v>73</v>
      </c>
      <c r="C9" s="49">
        <v>253212</v>
      </c>
      <c r="D9" s="49">
        <v>52095</v>
      </c>
      <c r="E9" s="80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5" customHeight="1">
      <c r="A10" s="18"/>
      <c r="B10" s="48" t="s">
        <v>74</v>
      </c>
      <c r="C10" s="49">
        <v>155361</v>
      </c>
      <c r="D10" s="49">
        <v>81434</v>
      </c>
      <c r="E10" s="80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5" customHeight="1">
      <c r="A11" s="18"/>
      <c r="B11" s="48" t="s">
        <v>75</v>
      </c>
      <c r="C11" s="49">
        <v>132000</v>
      </c>
      <c r="D11" s="49">
        <v>300000</v>
      </c>
      <c r="E11" s="80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5" customHeight="1">
      <c r="A12" s="18"/>
      <c r="B12" s="48" t="s">
        <v>64</v>
      </c>
      <c r="C12" s="49">
        <v>130705</v>
      </c>
      <c r="D12" s="49">
        <v>69012</v>
      </c>
      <c r="E12" s="80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15" customHeight="1">
      <c r="A13" s="18"/>
      <c r="B13" s="48" t="s">
        <v>76</v>
      </c>
      <c r="C13" s="49">
        <v>105345</v>
      </c>
      <c r="D13" s="49">
        <v>2458</v>
      </c>
      <c r="E13" s="80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5" customHeight="1">
      <c r="A14" s="18"/>
      <c r="B14" s="48" t="s">
        <v>77</v>
      </c>
      <c r="C14" s="49">
        <v>80520</v>
      </c>
      <c r="D14" s="49">
        <v>48800</v>
      </c>
      <c r="E14" s="80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5" customHeight="1" thickBot="1">
      <c r="A15" s="18"/>
      <c r="B15" s="50" t="s">
        <v>55</v>
      </c>
      <c r="C15" s="51">
        <v>69168</v>
      </c>
      <c r="D15" s="51">
        <v>15355</v>
      </c>
      <c r="E15" s="80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15" customHeight="1" thickBot="1" thickTop="1">
      <c r="A16" s="18"/>
      <c r="B16" s="62" t="s">
        <v>22</v>
      </c>
      <c r="C16" s="81">
        <f>SUM(C6:C15)</f>
        <v>4769108</v>
      </c>
      <c r="D16" s="81">
        <f>SUM(D6:D15)</f>
        <v>8874998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15" customHeight="1" thickBot="1" thickTop="1">
      <c r="A17" s="18"/>
      <c r="B17" s="62" t="s">
        <v>23</v>
      </c>
      <c r="C17" s="81">
        <v>483541</v>
      </c>
      <c r="D17" s="81">
        <v>503783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5" customHeight="1" thickBot="1" thickTop="1">
      <c r="A18" s="18"/>
      <c r="B18" s="63" t="s">
        <v>24</v>
      </c>
      <c r="C18" s="82">
        <f>SUM(C16:C17)</f>
        <v>5252649</v>
      </c>
      <c r="D18" s="82">
        <f>SUM(D16:D17)</f>
        <v>9378781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ht="15" customHeight="1" thickTop="1">
      <c r="A19" s="18"/>
      <c r="B19" s="53"/>
      <c r="C19" s="54"/>
      <c r="D19" s="54"/>
      <c r="E19" s="54"/>
      <c r="F19" s="54"/>
      <c r="G19" s="54"/>
      <c r="H19" s="54"/>
      <c r="I19" s="54"/>
      <c r="J19" s="54"/>
      <c r="K19" s="52"/>
      <c r="L19" s="5"/>
      <c r="M19" s="5"/>
      <c r="N19" s="5"/>
      <c r="O19" s="5"/>
    </row>
    <row r="20" spans="2:15" ht="15" customHeight="1">
      <c r="B20" s="53" t="s">
        <v>61</v>
      </c>
      <c r="C20" s="12"/>
      <c r="D20" s="12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2" ht="15" customHeight="1">
      <c r="B22" s="93" t="s">
        <v>45</v>
      </c>
    </row>
    <row r="23" ht="15" customHeight="1">
      <c r="B23" s="94"/>
    </row>
  </sheetData>
  <sheetProtection/>
  <mergeCells count="5">
    <mergeCell ref="B2:D2"/>
    <mergeCell ref="B4:B5"/>
    <mergeCell ref="C4:D4"/>
    <mergeCell ref="B3:D3"/>
    <mergeCell ref="B22:B23"/>
  </mergeCells>
  <hyperlinks>
    <hyperlink ref="B22:B23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23"/>
  <sheetViews>
    <sheetView showGridLines="0" zoomScaleSheetLayoutView="100" zoomScalePageLayoutView="0" workbookViewId="0" topLeftCell="A7">
      <selection activeCell="B22" sqref="B22:B23"/>
    </sheetView>
  </sheetViews>
  <sheetFormatPr defaultColWidth="14.8515625" defaultRowHeight="15" customHeight="1"/>
  <cols>
    <col min="1" max="1" width="3.7109375" style="18" customWidth="1"/>
    <col min="2" max="2" width="33.8515625" style="47" customWidth="1"/>
    <col min="3" max="3" width="18.140625" style="47" customWidth="1"/>
    <col min="4" max="4" width="15.421875" style="47" customWidth="1"/>
    <col min="5" max="5" width="15.140625" style="61" bestFit="1" customWidth="1"/>
    <col min="6" max="6" width="13.7109375" style="55" customWidth="1"/>
    <col min="7" max="9" width="10.28125" style="19" customWidth="1"/>
    <col min="10" max="10" width="14.7109375" style="19" customWidth="1"/>
    <col min="11" max="14" width="10.28125" style="19" customWidth="1"/>
    <col min="15" max="15" width="12.57421875" style="19" bestFit="1" customWidth="1"/>
    <col min="16" max="23" width="14.8515625" style="19" customWidth="1"/>
    <col min="24" max="16384" width="14.8515625" style="18" customWidth="1"/>
  </cols>
  <sheetData>
    <row r="1" spans="5:15" ht="15" customHeight="1">
      <c r="E1" s="58"/>
      <c r="F1" s="47"/>
      <c r="G1" s="33"/>
      <c r="H1" s="33"/>
      <c r="I1" s="33"/>
      <c r="J1" s="33"/>
      <c r="K1" s="33"/>
      <c r="L1" s="33"/>
      <c r="M1" s="33"/>
      <c r="N1" s="33"/>
      <c r="O1" s="33"/>
    </row>
    <row r="2" spans="2:15" ht="15" customHeight="1">
      <c r="B2" s="87" t="s">
        <v>50</v>
      </c>
      <c r="C2" s="87"/>
      <c r="D2" s="87"/>
      <c r="E2" s="58"/>
      <c r="F2" s="47"/>
      <c r="G2" s="33"/>
      <c r="H2" s="33"/>
      <c r="I2" s="33"/>
      <c r="K2" s="33"/>
      <c r="L2" s="33"/>
      <c r="M2" s="33"/>
      <c r="N2" s="33"/>
      <c r="O2" s="33"/>
    </row>
    <row r="3" spans="2:15" ht="15" customHeight="1" thickBot="1">
      <c r="B3" s="92" t="s">
        <v>66</v>
      </c>
      <c r="C3" s="92"/>
      <c r="D3" s="92"/>
      <c r="E3" s="59"/>
      <c r="F3" s="47"/>
      <c r="G3" s="33"/>
      <c r="H3" s="33"/>
      <c r="I3" s="33"/>
      <c r="K3" s="33"/>
      <c r="L3" s="33"/>
      <c r="M3" s="33"/>
      <c r="N3" s="33"/>
      <c r="O3" s="33"/>
    </row>
    <row r="4" spans="2:5" ht="15" customHeight="1" thickBot="1" thickTop="1">
      <c r="B4" s="88" t="s">
        <v>27</v>
      </c>
      <c r="C4" s="90">
        <v>40969</v>
      </c>
      <c r="D4" s="91"/>
      <c r="E4" s="60"/>
    </row>
    <row r="5" spans="2:10" ht="15" customHeight="1" thickBot="1" thickTop="1">
      <c r="B5" s="89"/>
      <c r="C5" s="83" t="s">
        <v>20</v>
      </c>
      <c r="D5" s="83" t="s">
        <v>21</v>
      </c>
      <c r="J5" s="21"/>
    </row>
    <row r="6" spans="2:10" ht="15" customHeight="1" thickTop="1">
      <c r="B6" s="21" t="s">
        <v>39</v>
      </c>
      <c r="C6" s="49">
        <v>830603</v>
      </c>
      <c r="D6" s="49">
        <v>801352</v>
      </c>
      <c r="E6" s="48"/>
      <c r="J6" s="33"/>
    </row>
    <row r="7" spans="2:10" ht="15" customHeight="1">
      <c r="B7" s="48" t="s">
        <v>40</v>
      </c>
      <c r="C7" s="49">
        <v>464105</v>
      </c>
      <c r="D7" s="49">
        <v>397990</v>
      </c>
      <c r="E7" s="48"/>
      <c r="J7" s="33"/>
    </row>
    <row r="8" spans="2:10" ht="15" customHeight="1">
      <c r="B8" s="48" t="s">
        <v>44</v>
      </c>
      <c r="C8" s="49">
        <v>396030</v>
      </c>
      <c r="D8" s="49">
        <v>1008296</v>
      </c>
      <c r="E8" s="48"/>
      <c r="J8" s="33"/>
    </row>
    <row r="9" spans="2:10" ht="15" customHeight="1">
      <c r="B9" s="48" t="s">
        <v>41</v>
      </c>
      <c r="C9" s="49">
        <v>379320</v>
      </c>
      <c r="D9" s="49">
        <v>819950</v>
      </c>
      <c r="E9" s="48"/>
      <c r="J9" s="33"/>
    </row>
    <row r="10" spans="2:10" ht="15" customHeight="1">
      <c r="B10" s="48" t="s">
        <v>65</v>
      </c>
      <c r="C10" s="49">
        <v>350996</v>
      </c>
      <c r="D10" s="49">
        <v>73488</v>
      </c>
      <c r="E10" s="48"/>
      <c r="J10" s="33"/>
    </row>
    <row r="11" spans="2:10" ht="15" customHeight="1">
      <c r="B11" s="48" t="s">
        <v>43</v>
      </c>
      <c r="C11" s="49">
        <v>337963</v>
      </c>
      <c r="D11" s="49">
        <v>310945</v>
      </c>
      <c r="E11" s="48"/>
      <c r="J11" s="33"/>
    </row>
    <row r="12" spans="2:10" ht="15" customHeight="1">
      <c r="B12" s="48" t="s">
        <v>68</v>
      </c>
      <c r="C12" s="49">
        <v>323750</v>
      </c>
      <c r="D12" s="49">
        <v>768044</v>
      </c>
      <c r="E12" s="48"/>
      <c r="J12" s="33"/>
    </row>
    <row r="13" spans="2:10" ht="15" customHeight="1">
      <c r="B13" s="48" t="s">
        <v>42</v>
      </c>
      <c r="C13" s="49">
        <v>318265</v>
      </c>
      <c r="D13" s="49">
        <v>976963</v>
      </c>
      <c r="E13" s="48"/>
      <c r="J13" s="33"/>
    </row>
    <row r="14" spans="2:10" ht="15" customHeight="1">
      <c r="B14" s="48" t="s">
        <v>78</v>
      </c>
      <c r="C14" s="49">
        <v>255943</v>
      </c>
      <c r="D14" s="49">
        <v>340176</v>
      </c>
      <c r="E14" s="48"/>
      <c r="J14" s="33"/>
    </row>
    <row r="15" spans="2:10" ht="15" customHeight="1" thickBot="1">
      <c r="B15" s="50" t="s">
        <v>79</v>
      </c>
      <c r="C15" s="51">
        <v>242660</v>
      </c>
      <c r="D15" s="51">
        <v>940628</v>
      </c>
      <c r="E15" s="48"/>
      <c r="J15" s="33"/>
    </row>
    <row r="16" spans="2:10" ht="15" customHeight="1" thickBot="1" thickTop="1">
      <c r="B16" s="62" t="s">
        <v>25</v>
      </c>
      <c r="C16" s="81">
        <f>SUM(C6:C15)</f>
        <v>3899635</v>
      </c>
      <c r="D16" s="81">
        <f>SUM(D6:D15)</f>
        <v>6437832</v>
      </c>
      <c r="J16" s="33"/>
    </row>
    <row r="17" spans="2:10" ht="15" customHeight="1" thickBot="1" thickTop="1">
      <c r="B17" s="62" t="s">
        <v>26</v>
      </c>
      <c r="C17" s="81">
        <f>Produtos_Exp!C18-Países_Exp!C16</f>
        <v>1353014</v>
      </c>
      <c r="D17" s="81">
        <f>Produtos_Exp!D18-Países_Exp!D16</f>
        <v>2940949</v>
      </c>
      <c r="J17" s="33"/>
    </row>
    <row r="18" spans="2:10" ht="15" customHeight="1" thickBot="1" thickTop="1">
      <c r="B18" s="63" t="s">
        <v>24</v>
      </c>
      <c r="C18" s="82">
        <f>SUM(C16:C17)</f>
        <v>5252649</v>
      </c>
      <c r="D18" s="82">
        <f>SUM(D16:D17)</f>
        <v>9378781</v>
      </c>
      <c r="J18" s="33"/>
    </row>
    <row r="19" spans="2:10" ht="15" customHeight="1" thickTop="1">
      <c r="B19" s="53"/>
      <c r="C19" s="33"/>
      <c r="D19" s="33"/>
      <c r="E19" s="33"/>
      <c r="F19" s="33"/>
      <c r="G19" s="33"/>
      <c r="H19" s="33"/>
      <c r="J19" s="33"/>
    </row>
    <row r="20" spans="2:10" ht="15" customHeight="1">
      <c r="B20" s="53" t="s">
        <v>61</v>
      </c>
      <c r="C20" s="57"/>
      <c r="D20" s="57"/>
      <c r="J20" s="33"/>
    </row>
    <row r="21" spans="2:4" ht="15" customHeight="1">
      <c r="B21" s="56"/>
      <c r="C21" s="57"/>
      <c r="D21" s="57"/>
    </row>
    <row r="22" ht="15" customHeight="1">
      <c r="B22" s="93" t="s">
        <v>45</v>
      </c>
    </row>
    <row r="23" ht="15" customHeight="1">
      <c r="B23" s="94"/>
    </row>
  </sheetData>
  <sheetProtection/>
  <mergeCells count="5">
    <mergeCell ref="B2:D2"/>
    <mergeCell ref="B3:D3"/>
    <mergeCell ref="B4:B5"/>
    <mergeCell ref="C4:D4"/>
    <mergeCell ref="B22:B23"/>
  </mergeCells>
  <hyperlinks>
    <hyperlink ref="B22:B23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C000"/>
    <pageSetUpPr fitToPage="1"/>
  </sheetPr>
  <dimension ref="B1:Q21"/>
  <sheetViews>
    <sheetView showGridLines="0" zoomScaleSheetLayoutView="100" zoomScalePageLayoutView="0" workbookViewId="0" topLeftCell="A1">
      <selection activeCell="B17" sqref="B17:D18"/>
    </sheetView>
  </sheetViews>
  <sheetFormatPr defaultColWidth="14.8515625" defaultRowHeight="15" customHeight="1"/>
  <cols>
    <col min="1" max="1" width="3.7109375" style="18" customWidth="1"/>
    <col min="2" max="2" width="6.8515625" style="18" customWidth="1"/>
    <col min="3" max="14" width="10.28125" style="19" customWidth="1"/>
    <col min="15" max="15" width="12.57421875" style="19" bestFit="1" customWidth="1"/>
    <col min="16" max="16" width="14.8515625" style="19" customWidth="1"/>
    <col min="17" max="17" width="14.7109375" style="19" customWidth="1"/>
    <col min="18" max="23" width="14.8515625" style="19" customWidth="1"/>
    <col min="24" max="16384" width="14.8515625" style="18" customWidth="1"/>
  </cols>
  <sheetData>
    <row r="1" spans="2:17" s="21" customFormat="1" ht="15" customHeight="1">
      <c r="B1" s="64" t="s">
        <v>18</v>
      </c>
      <c r="C1" s="65"/>
      <c r="D1" s="15"/>
      <c r="E1" s="15"/>
      <c r="F1" s="15"/>
      <c r="G1" s="16"/>
      <c r="H1" s="16"/>
      <c r="I1" s="16"/>
      <c r="J1" s="36"/>
      <c r="K1" s="16"/>
      <c r="L1" s="16"/>
      <c r="M1" s="16"/>
      <c r="N1" s="16"/>
      <c r="O1" s="17"/>
      <c r="Q1" s="33"/>
    </row>
    <row r="2" spans="2:15" s="21" customFormat="1" ht="15" customHeight="1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="21" customFormat="1" ht="15" customHeight="1">
      <c r="B3" s="20" t="s">
        <v>51</v>
      </c>
    </row>
    <row r="4" spans="2:15" s="21" customFormat="1" ht="15" customHeight="1">
      <c r="B4" s="22" t="s">
        <v>59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15" ht="15" customHeight="1" thickBot="1">
      <c r="B5" s="24" t="s">
        <v>0</v>
      </c>
      <c r="C5" s="25" t="s">
        <v>1</v>
      </c>
      <c r="D5" s="25" t="s">
        <v>2</v>
      </c>
      <c r="E5" s="25" t="s">
        <v>3</v>
      </c>
      <c r="F5" s="25" t="s">
        <v>4</v>
      </c>
      <c r="G5" s="25" t="s">
        <v>5</v>
      </c>
      <c r="H5" s="25" t="s">
        <v>6</v>
      </c>
      <c r="I5" s="25" t="s">
        <v>7</v>
      </c>
      <c r="J5" s="25" t="s">
        <v>8</v>
      </c>
      <c r="K5" s="25" t="s">
        <v>9</v>
      </c>
      <c r="L5" s="25" t="s">
        <v>10</v>
      </c>
      <c r="M5" s="25" t="s">
        <v>11</v>
      </c>
      <c r="N5" s="25" t="s">
        <v>12</v>
      </c>
      <c r="O5" s="25" t="s">
        <v>13</v>
      </c>
    </row>
    <row r="6" spans="2:15" ht="15" customHeight="1" thickTop="1">
      <c r="B6" s="38">
        <v>2006</v>
      </c>
      <c r="C6" s="39">
        <v>3359.382</v>
      </c>
      <c r="D6" s="39">
        <v>6663.079</v>
      </c>
      <c r="E6" s="39">
        <v>6578.241</v>
      </c>
      <c r="F6" s="39">
        <v>4859.447</v>
      </c>
      <c r="G6" s="39">
        <v>5145.184</v>
      </c>
      <c r="H6" s="39">
        <v>3669.696</v>
      </c>
      <c r="I6" s="39">
        <v>3394.356</v>
      </c>
      <c r="J6" s="39">
        <v>5573.069</v>
      </c>
      <c r="K6" s="39">
        <v>4109.754</v>
      </c>
      <c r="L6" s="39">
        <v>5375.143</v>
      </c>
      <c r="M6" s="39">
        <v>5919.331</v>
      </c>
      <c r="N6" s="39">
        <v>5377.997</v>
      </c>
      <c r="O6" s="40">
        <f aca="true" t="shared" si="0" ref="O6:O12">SUM(C6:N6)</f>
        <v>60024.67900000001</v>
      </c>
    </row>
    <row r="7" spans="2:15" ht="15" customHeight="1">
      <c r="B7" s="38">
        <v>2007</v>
      </c>
      <c r="C7" s="39">
        <v>5530.362</v>
      </c>
      <c r="D7" s="39">
        <v>5558.321</v>
      </c>
      <c r="E7" s="39">
        <v>5198.689</v>
      </c>
      <c r="F7" s="39">
        <v>7205.122</v>
      </c>
      <c r="G7" s="39">
        <v>5494.95</v>
      </c>
      <c r="H7" s="39">
        <v>2513.718</v>
      </c>
      <c r="I7" s="39">
        <v>4005.306</v>
      </c>
      <c r="J7" s="39">
        <v>3280.772</v>
      </c>
      <c r="K7" s="39">
        <v>3761.596</v>
      </c>
      <c r="L7" s="39">
        <v>6559.721</v>
      </c>
      <c r="M7" s="39">
        <v>6530.558</v>
      </c>
      <c r="N7" s="39">
        <v>7545.757</v>
      </c>
      <c r="O7" s="41">
        <f t="shared" si="0"/>
        <v>63184.87199999999</v>
      </c>
    </row>
    <row r="8" spans="2:15" ht="15" customHeight="1">
      <c r="B8" s="38">
        <v>2008</v>
      </c>
      <c r="C8" s="39">
        <v>7662.603</v>
      </c>
      <c r="D8" s="39">
        <v>4716.579</v>
      </c>
      <c r="E8" s="39">
        <v>4603.114</v>
      </c>
      <c r="F8" s="39">
        <v>5162.875</v>
      </c>
      <c r="G8" s="39">
        <v>5271.998</v>
      </c>
      <c r="H8" s="39">
        <v>9965.588</v>
      </c>
      <c r="I8" s="39">
        <v>5147.372</v>
      </c>
      <c r="J8" s="39">
        <v>5293.624</v>
      </c>
      <c r="K8" s="39">
        <v>3787.441</v>
      </c>
      <c r="L8" s="39">
        <v>2888.315</v>
      </c>
      <c r="M8" s="39">
        <v>1905.511</v>
      </c>
      <c r="N8" s="39">
        <v>1168.931</v>
      </c>
      <c r="O8" s="41">
        <f t="shared" si="0"/>
        <v>57573.950999999994</v>
      </c>
    </row>
    <row r="9" spans="2:15" ht="15" customHeight="1">
      <c r="B9" s="38">
        <v>2009</v>
      </c>
      <c r="C9" s="39">
        <v>1487.773</v>
      </c>
      <c r="D9" s="39">
        <v>1631.662</v>
      </c>
      <c r="E9" s="39">
        <v>2720.252</v>
      </c>
      <c r="F9" s="39">
        <v>2620.452</v>
      </c>
      <c r="G9" s="39">
        <v>3235.658</v>
      </c>
      <c r="H9" s="39">
        <v>4249.622</v>
      </c>
      <c r="I9" s="39">
        <v>1952.137</v>
      </c>
      <c r="J9" s="39">
        <v>1904.847</v>
      </c>
      <c r="K9" s="39">
        <v>2675.139</v>
      </c>
      <c r="L9" s="39">
        <v>2966.547</v>
      </c>
      <c r="M9" s="39">
        <v>4464.853</v>
      </c>
      <c r="N9" s="39">
        <v>2677.885</v>
      </c>
      <c r="O9" s="41">
        <f t="shared" si="0"/>
        <v>32586.826999999997</v>
      </c>
    </row>
    <row r="10" spans="2:15" ht="15" customHeight="1">
      <c r="B10" s="38">
        <v>2010</v>
      </c>
      <c r="C10" s="39">
        <v>5251.277</v>
      </c>
      <c r="D10" s="39">
        <v>3069.249</v>
      </c>
      <c r="E10" s="39">
        <v>5485.892</v>
      </c>
      <c r="F10" s="39">
        <v>5838.314</v>
      </c>
      <c r="G10" s="39">
        <v>4144.899</v>
      </c>
      <c r="H10" s="39">
        <v>4306.381</v>
      </c>
      <c r="I10" s="39">
        <v>3919.767</v>
      </c>
      <c r="J10" s="39">
        <v>3445.587</v>
      </c>
      <c r="K10" s="39">
        <v>6879.924</v>
      </c>
      <c r="L10" s="39">
        <v>5482.01</v>
      </c>
      <c r="M10" s="39">
        <v>5413.176</v>
      </c>
      <c r="N10" s="39">
        <v>6182.519</v>
      </c>
      <c r="O10" s="41">
        <f t="shared" si="0"/>
        <v>59418.995</v>
      </c>
    </row>
    <row r="11" spans="2:15" ht="15" customHeight="1">
      <c r="B11" s="70">
        <v>2011</v>
      </c>
      <c r="C11" s="71">
        <v>7910.272</v>
      </c>
      <c r="D11" s="71">
        <v>8690.078</v>
      </c>
      <c r="E11" s="71">
        <v>9769.194</v>
      </c>
      <c r="F11" s="71">
        <v>8486.305</v>
      </c>
      <c r="G11" s="71">
        <v>7929.358</v>
      </c>
      <c r="H11" s="71">
        <v>7858.84</v>
      </c>
      <c r="I11" s="71">
        <v>6137.209</v>
      </c>
      <c r="J11" s="71">
        <v>13332.962</v>
      </c>
      <c r="K11" s="71">
        <v>10309.699</v>
      </c>
      <c r="L11" s="71">
        <v>11729.555</v>
      </c>
      <c r="M11" s="71">
        <v>14248.296</v>
      </c>
      <c r="N11" s="71">
        <v>16422.666</v>
      </c>
      <c r="O11" s="41">
        <f t="shared" si="0"/>
        <v>122824.43400000001</v>
      </c>
    </row>
    <row r="12" spans="2:15" ht="15" customHeight="1">
      <c r="B12" s="42">
        <v>2012</v>
      </c>
      <c r="C12" s="43">
        <v>13975</v>
      </c>
      <c r="D12" s="43">
        <v>13102</v>
      </c>
      <c r="E12" s="43">
        <v>9696</v>
      </c>
      <c r="F12" s="43"/>
      <c r="G12" s="43"/>
      <c r="H12" s="43"/>
      <c r="I12" s="43"/>
      <c r="J12" s="43"/>
      <c r="K12" s="43"/>
      <c r="L12" s="43"/>
      <c r="M12" s="43"/>
      <c r="N12" s="43"/>
      <c r="O12" s="44">
        <f t="shared" si="0"/>
        <v>36773</v>
      </c>
    </row>
    <row r="13" spans="2:15" ht="15" customHeight="1">
      <c r="B13" s="45" t="s">
        <v>60</v>
      </c>
      <c r="O13" s="46">
        <f>SUM(O6:O12)</f>
        <v>432386.75800000003</v>
      </c>
    </row>
    <row r="14" ht="15" customHeight="1">
      <c r="O14" s="46"/>
    </row>
    <row r="15" spans="2:15" ht="15" customHeight="1">
      <c r="B15" s="53" t="s">
        <v>61</v>
      </c>
      <c r="O15" s="39"/>
    </row>
    <row r="17" spans="2:4" ht="15" customHeight="1">
      <c r="B17" s="95" t="s">
        <v>45</v>
      </c>
      <c r="C17" s="96"/>
      <c r="D17" s="97"/>
    </row>
    <row r="18" spans="2:4" ht="15" customHeight="1">
      <c r="B18" s="98"/>
      <c r="C18" s="99"/>
      <c r="D18" s="100"/>
    </row>
    <row r="21" ht="15" customHeight="1">
      <c r="D21" s="77"/>
    </row>
  </sheetData>
  <sheetProtection/>
  <mergeCells count="1">
    <mergeCell ref="B17:D18"/>
  </mergeCells>
  <hyperlinks>
    <hyperlink ref="B17:B19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99" r:id="rId1"/>
  <ignoredErrors>
    <ignoredError sqref="O6:O10 O11:O1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23"/>
  <sheetViews>
    <sheetView showGridLines="0" zoomScaleSheetLayoutView="100" zoomScalePageLayoutView="0" workbookViewId="0" topLeftCell="A10">
      <selection activeCell="B22" sqref="B22:B23"/>
    </sheetView>
  </sheetViews>
  <sheetFormatPr defaultColWidth="14.8515625" defaultRowHeight="15" customHeight="1"/>
  <cols>
    <col min="1" max="1" width="3.7109375" style="18" customWidth="1"/>
    <col min="2" max="2" width="62.28125" style="47" customWidth="1"/>
    <col min="3" max="4" width="14.7109375" style="47" customWidth="1"/>
    <col min="5" max="10" width="10.28125" style="19" customWidth="1"/>
    <col min="11" max="11" width="14.7109375" style="19" customWidth="1"/>
    <col min="12" max="14" width="10.28125" style="19" customWidth="1"/>
    <col min="15" max="15" width="12.57421875" style="19" bestFit="1" customWidth="1"/>
    <col min="16" max="23" width="14.8515625" style="19" customWidth="1"/>
    <col min="24" max="16384" width="14.8515625" style="18" customWidth="1"/>
  </cols>
  <sheetData>
    <row r="1" spans="2:12" s="21" customFormat="1" ht="15" customHeight="1">
      <c r="B1" s="47"/>
      <c r="C1" s="47"/>
      <c r="D1" s="47"/>
      <c r="E1" s="33"/>
      <c r="F1" s="33"/>
      <c r="G1" s="33"/>
      <c r="H1" s="33"/>
      <c r="K1" s="33"/>
      <c r="L1" s="33"/>
    </row>
    <row r="2" spans="2:15" s="21" customFormat="1" ht="15" customHeight="1">
      <c r="B2" s="87" t="s">
        <v>52</v>
      </c>
      <c r="C2" s="87"/>
      <c r="D2" s="87"/>
      <c r="E2" s="35"/>
      <c r="F2" s="35"/>
      <c r="G2" s="35"/>
      <c r="H2" s="35"/>
      <c r="I2" s="35"/>
      <c r="J2" s="35"/>
      <c r="L2" s="35"/>
      <c r="M2" s="35"/>
      <c r="N2" s="35"/>
      <c r="O2" s="35"/>
    </row>
    <row r="3" spans="2:15" s="21" customFormat="1" ht="15" customHeight="1" thickBot="1">
      <c r="B3" s="92" t="s">
        <v>66</v>
      </c>
      <c r="C3" s="92"/>
      <c r="D3" s="92"/>
      <c r="E3" s="33"/>
      <c r="F3" s="33"/>
      <c r="G3" s="33"/>
      <c r="H3" s="33"/>
      <c r="L3" s="23"/>
      <c r="M3" s="23"/>
      <c r="N3" s="23"/>
      <c r="O3" s="23"/>
    </row>
    <row r="4" spans="2:4" s="21" customFormat="1" ht="15" customHeight="1" thickBot="1" thickTop="1">
      <c r="B4" s="88" t="s">
        <v>30</v>
      </c>
      <c r="C4" s="90">
        <v>40969</v>
      </c>
      <c r="D4" s="91"/>
    </row>
    <row r="5" spans="2:4" s="21" customFormat="1" ht="15" customHeight="1" thickBot="1" thickTop="1">
      <c r="B5" s="89"/>
      <c r="C5" s="83" t="s">
        <v>20</v>
      </c>
      <c r="D5" s="83" t="s">
        <v>21</v>
      </c>
    </row>
    <row r="6" spans="2:15" s="21" customFormat="1" ht="15" customHeight="1" thickTop="1">
      <c r="B6" s="48" t="s">
        <v>55</v>
      </c>
      <c r="C6" s="49">
        <v>1011106</v>
      </c>
      <c r="D6" s="49">
        <v>127368</v>
      </c>
      <c r="E6" s="80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2:15" s="21" customFormat="1" ht="15" customHeight="1">
      <c r="B7" s="48" t="s">
        <v>80</v>
      </c>
      <c r="C7" s="49">
        <v>889703</v>
      </c>
      <c r="D7" s="49">
        <v>312000</v>
      </c>
      <c r="E7" s="80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2:15" s="21" customFormat="1" ht="15" customHeight="1">
      <c r="B8" s="48" t="s">
        <v>81</v>
      </c>
      <c r="C8" s="49">
        <v>812975</v>
      </c>
      <c r="D8" s="49">
        <v>197761</v>
      </c>
      <c r="E8" s="80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2:15" s="21" customFormat="1" ht="15" customHeight="1">
      <c r="B9" s="48" t="s">
        <v>82</v>
      </c>
      <c r="C9" s="49">
        <v>752101</v>
      </c>
      <c r="D9" s="49">
        <v>3125600</v>
      </c>
      <c r="E9" s="80"/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pans="2:15" s="21" customFormat="1" ht="15" customHeight="1">
      <c r="B10" s="48" t="s">
        <v>69</v>
      </c>
      <c r="C10" s="49">
        <v>452230</v>
      </c>
      <c r="D10" s="49">
        <v>445567</v>
      </c>
      <c r="E10" s="80"/>
      <c r="F10" s="33"/>
      <c r="G10" s="33"/>
      <c r="H10" s="33"/>
      <c r="I10" s="33"/>
      <c r="J10" s="33"/>
      <c r="K10" s="33"/>
      <c r="L10" s="33"/>
      <c r="M10" s="33"/>
      <c r="N10" s="33"/>
      <c r="O10" s="33"/>
    </row>
    <row r="11" spans="2:15" s="21" customFormat="1" ht="15" customHeight="1">
      <c r="B11" s="48" t="s">
        <v>83</v>
      </c>
      <c r="C11" s="49">
        <v>362465</v>
      </c>
      <c r="D11" s="49">
        <v>87320</v>
      </c>
      <c r="E11" s="80"/>
      <c r="F11" s="33"/>
      <c r="G11" s="33"/>
      <c r="H11" s="33"/>
      <c r="I11" s="33"/>
      <c r="J11" s="33"/>
      <c r="K11" s="33"/>
      <c r="L11" s="33"/>
      <c r="M11" s="33"/>
      <c r="N11" s="33"/>
      <c r="O11" s="33"/>
    </row>
    <row r="12" spans="2:15" s="21" customFormat="1" ht="15" customHeight="1">
      <c r="B12" s="48" t="s">
        <v>84</v>
      </c>
      <c r="C12" s="49">
        <v>318458</v>
      </c>
      <c r="D12" s="49">
        <v>71352</v>
      </c>
      <c r="E12" s="80"/>
      <c r="F12" s="33"/>
      <c r="G12" s="33"/>
      <c r="H12" s="33"/>
      <c r="I12" s="33"/>
      <c r="J12" s="33"/>
      <c r="K12" s="33"/>
      <c r="L12" s="33"/>
      <c r="M12" s="33"/>
      <c r="N12" s="33"/>
      <c r="O12" s="33"/>
    </row>
    <row r="13" spans="2:15" s="21" customFormat="1" ht="15" customHeight="1">
      <c r="B13" s="48" t="s">
        <v>85</v>
      </c>
      <c r="C13" s="49">
        <v>304500</v>
      </c>
      <c r="D13" s="49">
        <v>1500000</v>
      </c>
      <c r="E13" s="80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2:15" s="21" customFormat="1" ht="15" customHeight="1">
      <c r="B14" s="48" t="s">
        <v>86</v>
      </c>
      <c r="C14" s="49">
        <v>266714</v>
      </c>
      <c r="D14" s="49">
        <v>80000</v>
      </c>
      <c r="E14" s="80"/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2:15" s="21" customFormat="1" ht="15" customHeight="1" thickBot="1">
      <c r="B15" s="50" t="s">
        <v>87</v>
      </c>
      <c r="C15" s="51">
        <v>261633</v>
      </c>
      <c r="D15" s="51">
        <v>5149</v>
      </c>
      <c r="E15" s="80"/>
      <c r="F15" s="33"/>
      <c r="G15" s="33"/>
      <c r="H15" s="33"/>
      <c r="I15" s="33"/>
      <c r="J15" s="33"/>
      <c r="K15" s="33"/>
      <c r="L15" s="33"/>
      <c r="M15" s="33"/>
      <c r="N15" s="33"/>
      <c r="O15" s="33"/>
    </row>
    <row r="16" spans="2:15" ht="15" customHeight="1" thickBot="1" thickTop="1">
      <c r="B16" s="62" t="s">
        <v>22</v>
      </c>
      <c r="C16" s="81">
        <f>SUM(C6:C15)</f>
        <v>5431885</v>
      </c>
      <c r="D16" s="81">
        <f>SUM(D6:D15)</f>
        <v>5952117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</row>
    <row r="17" spans="2:15" ht="15" customHeight="1" thickBot="1" thickTop="1">
      <c r="B17" s="62" t="s">
        <v>23</v>
      </c>
      <c r="C17" s="81">
        <v>4263810</v>
      </c>
      <c r="D17" s="81">
        <v>2826514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2:15" ht="15" customHeight="1" thickBot="1" thickTop="1">
      <c r="B18" s="63" t="s">
        <v>29</v>
      </c>
      <c r="C18" s="82">
        <f>SUM(C16:C17)</f>
        <v>9695695</v>
      </c>
      <c r="D18" s="82">
        <f>SUM(D16:D17)</f>
        <v>8778631</v>
      </c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</row>
    <row r="19" spans="2:15" ht="15" customHeight="1" thickTop="1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</row>
    <row r="20" spans="2:15" ht="15" customHeight="1">
      <c r="B20" s="53" t="s">
        <v>61</v>
      </c>
      <c r="C20" s="57"/>
      <c r="D20" s="57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</row>
    <row r="21" spans="5:15" ht="15" customHeight="1">
      <c r="E21" s="33"/>
      <c r="F21" s="33"/>
      <c r="G21" s="33"/>
      <c r="H21" s="33"/>
      <c r="I21" s="33"/>
      <c r="J21" s="33"/>
      <c r="L21" s="33"/>
      <c r="M21" s="33"/>
      <c r="N21" s="33"/>
      <c r="O21" s="33"/>
    </row>
    <row r="22" ht="15" customHeight="1">
      <c r="B22" s="93" t="s">
        <v>45</v>
      </c>
    </row>
    <row r="23" ht="15" customHeight="1">
      <c r="B23" s="94"/>
    </row>
  </sheetData>
  <sheetProtection/>
  <mergeCells count="5">
    <mergeCell ref="B2:D2"/>
    <mergeCell ref="B3:D3"/>
    <mergeCell ref="B4:B5"/>
    <mergeCell ref="C4:D4"/>
    <mergeCell ref="B22:B23"/>
  </mergeCells>
  <hyperlinks>
    <hyperlink ref="B22:B23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L23"/>
  <sheetViews>
    <sheetView showGridLines="0" zoomScaleSheetLayoutView="100" zoomScalePageLayoutView="0" workbookViewId="0" topLeftCell="A10">
      <selection activeCell="B22" sqref="B22:B23"/>
    </sheetView>
  </sheetViews>
  <sheetFormatPr defaultColWidth="14.8515625" defaultRowHeight="15" customHeight="1"/>
  <cols>
    <col min="1" max="1" width="3.7109375" style="18" customWidth="1"/>
    <col min="2" max="2" width="33.8515625" style="47" customWidth="1"/>
    <col min="3" max="3" width="18.140625" style="47" customWidth="1"/>
    <col min="4" max="4" width="15.421875" style="47" customWidth="1"/>
    <col min="5" max="10" width="10.28125" style="19" customWidth="1"/>
    <col min="11" max="11" width="12.57421875" style="19" bestFit="1" customWidth="1"/>
    <col min="12" max="12" width="14.7109375" style="19" customWidth="1"/>
    <col min="13" max="19" width="14.8515625" style="19" customWidth="1"/>
    <col min="20" max="16384" width="14.8515625" style="18" customWidth="1"/>
  </cols>
  <sheetData>
    <row r="1" spans="2:12" s="21" customFormat="1" ht="15" customHeight="1">
      <c r="B1" s="47"/>
      <c r="C1" s="47"/>
      <c r="D1" s="47"/>
      <c r="E1" s="33"/>
      <c r="F1" s="33"/>
      <c r="G1" s="33"/>
      <c r="H1" s="33"/>
      <c r="L1" s="33"/>
    </row>
    <row r="2" spans="2:11" s="21" customFormat="1" ht="15" customHeight="1">
      <c r="B2" s="87" t="s">
        <v>53</v>
      </c>
      <c r="C2" s="87"/>
      <c r="D2" s="87"/>
      <c r="E2" s="35"/>
      <c r="F2" s="35"/>
      <c r="G2" s="35"/>
      <c r="H2" s="35"/>
      <c r="I2" s="35"/>
      <c r="J2" s="35"/>
      <c r="K2" s="35"/>
    </row>
    <row r="3" spans="2:11" s="21" customFormat="1" ht="15" customHeight="1" thickBot="1">
      <c r="B3" s="92" t="s">
        <v>66</v>
      </c>
      <c r="C3" s="92"/>
      <c r="D3" s="92"/>
      <c r="E3" s="33"/>
      <c r="F3" s="33"/>
      <c r="G3" s="33"/>
      <c r="H3" s="23"/>
      <c r="I3" s="23"/>
      <c r="J3" s="23"/>
      <c r="K3" s="23"/>
    </row>
    <row r="4" spans="2:4" s="21" customFormat="1" ht="15" customHeight="1" thickBot="1" thickTop="1">
      <c r="B4" s="88" t="s">
        <v>28</v>
      </c>
      <c r="C4" s="90">
        <v>40969</v>
      </c>
      <c r="D4" s="90"/>
    </row>
    <row r="5" spans="2:4" s="21" customFormat="1" ht="15" customHeight="1" thickBot="1" thickTop="1">
      <c r="B5" s="89"/>
      <c r="C5" s="83" t="s">
        <v>20</v>
      </c>
      <c r="D5" s="83" t="s">
        <v>21</v>
      </c>
    </row>
    <row r="6" spans="2:12" s="21" customFormat="1" ht="15" customHeight="1" thickTop="1">
      <c r="B6" s="67" t="s">
        <v>56</v>
      </c>
      <c r="C6" s="49">
        <v>3236531</v>
      </c>
      <c r="D6" s="49">
        <v>1206112</v>
      </c>
      <c r="E6" s="79"/>
      <c r="F6" s="33"/>
      <c r="G6" s="33"/>
      <c r="H6" s="33"/>
      <c r="I6" s="33"/>
      <c r="J6" s="33"/>
      <c r="K6" s="33"/>
      <c r="L6" s="33"/>
    </row>
    <row r="7" spans="2:12" s="21" customFormat="1" ht="15" customHeight="1">
      <c r="B7" s="67" t="s">
        <v>44</v>
      </c>
      <c r="C7" s="49">
        <v>2067539</v>
      </c>
      <c r="D7" s="49">
        <v>3342725</v>
      </c>
      <c r="E7" s="79"/>
      <c r="F7" s="33"/>
      <c r="G7" s="33"/>
      <c r="H7" s="33"/>
      <c r="I7" s="33"/>
      <c r="J7" s="33"/>
      <c r="K7" s="33"/>
      <c r="L7" s="33"/>
    </row>
    <row r="8" spans="2:12" s="21" customFormat="1" ht="15" customHeight="1">
      <c r="B8" s="67" t="s">
        <v>39</v>
      </c>
      <c r="C8" s="49">
        <v>943889</v>
      </c>
      <c r="D8" s="49">
        <v>1325078</v>
      </c>
      <c r="E8" s="79"/>
      <c r="F8" s="33"/>
      <c r="G8" s="33"/>
      <c r="H8" s="33"/>
      <c r="I8" s="33"/>
      <c r="J8" s="33"/>
      <c r="K8" s="33"/>
      <c r="L8" s="33"/>
    </row>
    <row r="9" spans="2:12" s="21" customFormat="1" ht="15" customHeight="1">
      <c r="B9" s="67" t="s">
        <v>88</v>
      </c>
      <c r="C9" s="49">
        <v>738289</v>
      </c>
      <c r="D9" s="49">
        <v>22025</v>
      </c>
      <c r="E9" s="79"/>
      <c r="F9" s="33"/>
      <c r="G9" s="33"/>
      <c r="H9" s="33"/>
      <c r="I9" s="33"/>
      <c r="J9" s="33"/>
      <c r="K9" s="33"/>
      <c r="L9" s="33"/>
    </row>
    <row r="10" spans="2:12" s="21" customFormat="1" ht="15" customHeight="1">
      <c r="B10" s="67" t="s">
        <v>57</v>
      </c>
      <c r="C10" s="49">
        <v>735125</v>
      </c>
      <c r="D10" s="49">
        <v>392635</v>
      </c>
      <c r="E10" s="79"/>
      <c r="F10" s="33"/>
      <c r="G10" s="33"/>
      <c r="H10" s="33"/>
      <c r="I10" s="33"/>
      <c r="J10" s="33"/>
      <c r="K10" s="33"/>
      <c r="L10" s="33"/>
    </row>
    <row r="11" spans="2:12" s="21" customFormat="1" ht="15" customHeight="1">
      <c r="B11" s="67" t="s">
        <v>58</v>
      </c>
      <c r="C11" s="49">
        <v>426397</v>
      </c>
      <c r="D11" s="49">
        <v>59613</v>
      </c>
      <c r="E11" s="79"/>
      <c r="F11" s="33"/>
      <c r="G11" s="33"/>
      <c r="H11" s="33"/>
      <c r="I11" s="33"/>
      <c r="J11" s="33"/>
      <c r="K11" s="33"/>
      <c r="L11" s="33"/>
    </row>
    <row r="12" spans="2:12" s="21" customFormat="1" ht="15" customHeight="1">
      <c r="B12" s="67" t="s">
        <v>43</v>
      </c>
      <c r="C12" s="49">
        <v>367950</v>
      </c>
      <c r="D12" s="49">
        <v>1570500</v>
      </c>
      <c r="E12" s="79"/>
      <c r="F12" s="33"/>
      <c r="G12" s="33"/>
      <c r="H12" s="33"/>
      <c r="I12" s="33"/>
      <c r="J12" s="33"/>
      <c r="K12" s="33"/>
      <c r="L12" s="33"/>
    </row>
    <row r="13" spans="2:12" s="21" customFormat="1" ht="15" customHeight="1">
      <c r="B13" s="67" t="s">
        <v>89</v>
      </c>
      <c r="C13" s="49">
        <v>221894</v>
      </c>
      <c r="D13" s="49">
        <v>313750</v>
      </c>
      <c r="E13" s="79"/>
      <c r="F13" s="33"/>
      <c r="G13" s="33"/>
      <c r="H13" s="33"/>
      <c r="I13" s="33"/>
      <c r="J13" s="33"/>
      <c r="K13" s="33"/>
      <c r="L13" s="33"/>
    </row>
    <row r="14" spans="2:12" s="21" customFormat="1" ht="15" customHeight="1">
      <c r="B14" s="67" t="s">
        <v>70</v>
      </c>
      <c r="C14" s="49">
        <v>187436</v>
      </c>
      <c r="D14" s="49">
        <v>70931</v>
      </c>
      <c r="E14" s="79"/>
      <c r="F14" s="33"/>
      <c r="G14" s="33"/>
      <c r="H14" s="33"/>
      <c r="I14" s="33"/>
      <c r="J14" s="33"/>
      <c r="K14" s="33"/>
      <c r="L14" s="33"/>
    </row>
    <row r="15" spans="2:12" ht="15" customHeight="1" thickBot="1">
      <c r="B15" s="68" t="s">
        <v>90</v>
      </c>
      <c r="C15" s="51">
        <v>153138</v>
      </c>
      <c r="D15" s="51">
        <v>144000</v>
      </c>
      <c r="E15" s="79"/>
      <c r="F15" s="33"/>
      <c r="G15" s="33"/>
      <c r="H15" s="33"/>
      <c r="I15" s="33"/>
      <c r="J15" s="33"/>
      <c r="K15" s="33"/>
      <c r="L15" s="33"/>
    </row>
    <row r="16" spans="2:12" ht="15" customHeight="1" thickBot="1" thickTop="1">
      <c r="B16" s="62" t="s">
        <v>25</v>
      </c>
      <c r="C16" s="81">
        <f>SUM(C6:C15)</f>
        <v>9078188</v>
      </c>
      <c r="D16" s="81">
        <f>SUM(D6:D15)</f>
        <v>8447369</v>
      </c>
      <c r="E16" s="33"/>
      <c r="F16" s="33"/>
      <c r="G16" s="33"/>
      <c r="H16" s="33"/>
      <c r="I16" s="33"/>
      <c r="J16" s="33"/>
      <c r="K16" s="33"/>
      <c r="L16" s="33"/>
    </row>
    <row r="17" spans="2:12" ht="15" customHeight="1" thickBot="1" thickTop="1">
      <c r="B17" s="62" t="s">
        <v>26</v>
      </c>
      <c r="C17" s="81">
        <f>Produtos_Imp!C18-Países_Imp!C16</f>
        <v>617507</v>
      </c>
      <c r="D17" s="81">
        <f>Produtos_Imp!D18-Países_Imp!D16</f>
        <v>331262</v>
      </c>
      <c r="E17" s="33"/>
      <c r="F17" s="33"/>
      <c r="G17" s="33"/>
      <c r="H17" s="33"/>
      <c r="I17" s="33"/>
      <c r="J17" s="33"/>
      <c r="K17" s="33"/>
      <c r="L17" s="33"/>
    </row>
    <row r="18" spans="2:12" ht="15" customHeight="1" thickBot="1" thickTop="1">
      <c r="B18" s="63" t="s">
        <v>29</v>
      </c>
      <c r="C18" s="82">
        <f>SUM(C16:C17)</f>
        <v>9695695</v>
      </c>
      <c r="D18" s="82">
        <f>SUM(D16:D17)</f>
        <v>8778631</v>
      </c>
      <c r="E18" s="33"/>
      <c r="F18" s="33"/>
      <c r="G18" s="33"/>
      <c r="H18" s="33"/>
      <c r="I18" s="33"/>
      <c r="J18" s="33"/>
      <c r="K18" s="33"/>
      <c r="L18" s="33"/>
    </row>
    <row r="19" spans="2:12" ht="15" customHeight="1" thickTop="1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2:12" ht="15" customHeight="1">
      <c r="B20" s="53" t="s">
        <v>61</v>
      </c>
      <c r="C20" s="57"/>
      <c r="D20" s="57"/>
      <c r="E20" s="33"/>
      <c r="F20" s="33"/>
      <c r="G20" s="33"/>
      <c r="H20" s="33"/>
      <c r="I20" s="33"/>
      <c r="J20" s="33"/>
      <c r="K20" s="33"/>
      <c r="L20" s="33"/>
    </row>
    <row r="21" spans="2:11" ht="15" customHeight="1">
      <c r="B21" s="56"/>
      <c r="C21" s="57"/>
      <c r="D21" s="57"/>
      <c r="E21" s="33"/>
      <c r="F21" s="33"/>
      <c r="G21" s="33"/>
      <c r="H21" s="33"/>
      <c r="I21" s="33"/>
      <c r="J21" s="33"/>
      <c r="K21" s="33"/>
    </row>
    <row r="22" ht="15" customHeight="1">
      <c r="B22" s="93" t="s">
        <v>45</v>
      </c>
    </row>
    <row r="23" ht="15" customHeight="1">
      <c r="B23" s="94"/>
    </row>
  </sheetData>
  <sheetProtection/>
  <mergeCells count="5">
    <mergeCell ref="B2:D2"/>
    <mergeCell ref="B3:D3"/>
    <mergeCell ref="B4:B5"/>
    <mergeCell ref="C4:D4"/>
    <mergeCell ref="B22:B23"/>
  </mergeCells>
  <hyperlinks>
    <hyperlink ref="B22:B23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theme="5" tint="0.39998000860214233"/>
    <pageSetUpPr fitToPage="1"/>
  </sheetPr>
  <dimension ref="B1:Q57"/>
  <sheetViews>
    <sheetView showGridLines="0" zoomScaleSheetLayoutView="100" zoomScalePageLayoutView="0" workbookViewId="0" topLeftCell="A1">
      <selection activeCell="B18" sqref="B18:D19"/>
    </sheetView>
  </sheetViews>
  <sheetFormatPr defaultColWidth="14.8515625" defaultRowHeight="15" customHeight="1"/>
  <cols>
    <col min="1" max="1" width="3.7109375" style="7" customWidth="1"/>
    <col min="2" max="2" width="6.8515625" style="7" customWidth="1"/>
    <col min="3" max="14" width="10.28125" style="8" customWidth="1"/>
    <col min="15" max="15" width="13.57421875" style="8" bestFit="1" customWidth="1"/>
    <col min="16" max="16" width="14.8515625" style="8" customWidth="1"/>
    <col min="17" max="17" width="14.7109375" style="8" customWidth="1"/>
    <col min="18" max="23" width="14.8515625" style="8" customWidth="1"/>
    <col min="24" max="16384" width="14.8515625" style="7" customWidth="1"/>
  </cols>
  <sheetData>
    <row r="1" spans="2:17" s="3" customFormat="1" ht="15" customHeight="1">
      <c r="B1" s="85" t="s">
        <v>18</v>
      </c>
      <c r="C1" s="85"/>
      <c r="D1" s="85"/>
      <c r="E1" s="15"/>
      <c r="F1" s="15"/>
      <c r="G1" s="16"/>
      <c r="H1" s="16"/>
      <c r="I1" s="16"/>
      <c r="J1" s="16"/>
      <c r="K1" s="16"/>
      <c r="L1" s="16"/>
      <c r="M1" s="16"/>
      <c r="N1" s="16"/>
      <c r="O1" s="17"/>
      <c r="Q1" s="5"/>
    </row>
    <row r="2" spans="2:15" s="3" customFormat="1" ht="15" customHeight="1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2:15" s="3" customFormat="1" ht="15" customHeight="1">
      <c r="B3" s="20" t="s">
        <v>54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2:15" s="3" customFormat="1" ht="15" customHeight="1">
      <c r="B4" s="22" t="s">
        <v>59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15" s="3" customFormat="1" ht="15" customHeight="1" thickBot="1">
      <c r="B5" s="24" t="s">
        <v>0</v>
      </c>
      <c r="C5" s="25" t="s">
        <v>1</v>
      </c>
      <c r="D5" s="25" t="s">
        <v>2</v>
      </c>
      <c r="E5" s="25" t="s">
        <v>3</v>
      </c>
      <c r="F5" s="25" t="s">
        <v>4</v>
      </c>
      <c r="G5" s="25" t="s">
        <v>5</v>
      </c>
      <c r="H5" s="25" t="s">
        <v>6</v>
      </c>
      <c r="I5" s="25" t="s">
        <v>7</v>
      </c>
      <c r="J5" s="25" t="s">
        <v>8</v>
      </c>
      <c r="K5" s="25" t="s">
        <v>9</v>
      </c>
      <c r="L5" s="25" t="s">
        <v>10</v>
      </c>
      <c r="M5" s="25" t="s">
        <v>11</v>
      </c>
      <c r="N5" s="25" t="s">
        <v>12</v>
      </c>
      <c r="O5" s="25" t="s">
        <v>13</v>
      </c>
    </row>
    <row r="6" spans="2:17" s="3" customFormat="1" ht="15" customHeight="1" thickTop="1">
      <c r="B6" s="26">
        <v>2006</v>
      </c>
      <c r="C6" s="27">
        <f>Exportação!C6-Importação!C6</f>
        <v>1791.132</v>
      </c>
      <c r="D6" s="27">
        <f>Exportação!D6-Importação!D6</f>
        <v>-1302.2129999999997</v>
      </c>
      <c r="E6" s="27">
        <f>Exportação!E6-Importação!E6</f>
        <v>-22.78399999999965</v>
      </c>
      <c r="F6" s="27">
        <f>Exportação!F6-Importação!F6</f>
        <v>725.1390000000001</v>
      </c>
      <c r="G6" s="27">
        <f>Exportação!G6-Importação!G6</f>
        <v>2480.108</v>
      </c>
      <c r="H6" s="27">
        <f>Exportação!H6-Importação!H6</f>
        <v>2634.022</v>
      </c>
      <c r="I6" s="27">
        <f>Exportação!I6-Importação!I6</f>
        <v>2425.1779999999994</v>
      </c>
      <c r="J6" s="27">
        <f>Exportação!J6-Importação!J6</f>
        <v>529.9429999999993</v>
      </c>
      <c r="K6" s="27">
        <f>Exportação!K6-Importação!K6</f>
        <v>1999.2309999999998</v>
      </c>
      <c r="L6" s="27">
        <f>Exportação!L6-Importação!L6</f>
        <v>1339.152</v>
      </c>
      <c r="M6" s="27">
        <f>Exportação!M6-Importação!M6</f>
        <v>1344.9160000000002</v>
      </c>
      <c r="N6" s="27">
        <f>Exportação!N6-Importação!N6</f>
        <v>1156.067</v>
      </c>
      <c r="O6" s="28">
        <f>SUM(C6:N6)</f>
        <v>15099.891</v>
      </c>
      <c r="Q6" s="5"/>
    </row>
    <row r="7" spans="2:17" s="3" customFormat="1" ht="15" customHeight="1">
      <c r="B7" s="26">
        <v>2007</v>
      </c>
      <c r="C7" s="27">
        <f>Exportação!C7-Importação!C7</f>
        <v>-268.4899999999998</v>
      </c>
      <c r="D7" s="27">
        <f>Exportação!D7-Importação!D7</f>
        <v>-1668.281</v>
      </c>
      <c r="E7" s="27">
        <f>Exportação!E7-Importação!E7</f>
        <v>247.7550000000001</v>
      </c>
      <c r="F7" s="27">
        <f>Exportação!F7-Importação!F7</f>
        <v>-1941.7760000000007</v>
      </c>
      <c r="G7" s="27">
        <f>Exportação!G7-Importação!G7</f>
        <v>765.2669999999998</v>
      </c>
      <c r="H7" s="27">
        <f>Exportação!H7-Importação!H7</f>
        <v>3931.067</v>
      </c>
      <c r="I7" s="27">
        <f>Exportação!I7-Importação!I7</f>
        <v>1617.1560000000004</v>
      </c>
      <c r="J7" s="27">
        <f>Exportação!J7-Importação!J7</f>
        <v>1839.241</v>
      </c>
      <c r="K7" s="27">
        <f>Exportação!K7-Importação!K7</f>
        <v>2124.132</v>
      </c>
      <c r="L7" s="27">
        <f>Exportação!L7-Importação!L7</f>
        <v>-1180.1479999999992</v>
      </c>
      <c r="M7" s="27">
        <f>Exportação!M7-Importação!M7</f>
        <v>-1423.0010000000002</v>
      </c>
      <c r="N7" s="27">
        <f>Exportação!N7-Importação!N7</f>
        <v>-2851.3809999999994</v>
      </c>
      <c r="O7" s="28">
        <f aca="true" t="shared" si="0" ref="O7:O12">SUM(C7:N7)</f>
        <v>1191.541000000001</v>
      </c>
      <c r="Q7" s="5"/>
    </row>
    <row r="8" spans="2:17" s="3" customFormat="1" ht="15" customHeight="1">
      <c r="B8" s="26">
        <v>2008</v>
      </c>
      <c r="C8" s="27">
        <f>Exportação!C8-Importação!C8</f>
        <v>-3088.8950000000004</v>
      </c>
      <c r="D8" s="27">
        <f>Exportação!D8-Importação!D8</f>
        <v>-213.3829999999998</v>
      </c>
      <c r="E8" s="27">
        <f>Exportação!E8-Importação!E8</f>
        <v>1074.9050000000007</v>
      </c>
      <c r="F8" s="27">
        <f>Exportação!F8-Importação!F8</f>
        <v>1056.147</v>
      </c>
      <c r="G8" s="27">
        <f>Exportação!G8-Importação!G8</f>
        <v>937.0950000000003</v>
      </c>
      <c r="H8" s="27">
        <f>Exportação!H8-Importação!H8</f>
        <v>-2983.089</v>
      </c>
      <c r="I8" s="27">
        <f>Exportação!I8-Importação!I8</f>
        <v>2448.3589999999995</v>
      </c>
      <c r="J8" s="27">
        <f>Exportação!J8-Importação!J8</f>
        <v>1459.3630000000003</v>
      </c>
      <c r="K8" s="27">
        <f>Exportação!K8-Importação!K8</f>
        <v>3066.464</v>
      </c>
      <c r="L8" s="27">
        <f>Exportação!L8-Importação!L8</f>
        <v>5557.4439999999995</v>
      </c>
      <c r="M8" s="27">
        <f>Exportação!M8-Importação!M8</f>
        <v>2042.6440000000002</v>
      </c>
      <c r="N8" s="27">
        <f>Exportação!N8-Importação!N8</f>
        <v>2618.576</v>
      </c>
      <c r="O8" s="28">
        <f t="shared" si="0"/>
        <v>13975.630000000001</v>
      </c>
      <c r="Q8" s="5"/>
    </row>
    <row r="9" spans="2:17" ht="15" customHeight="1">
      <c r="B9" s="26">
        <v>2009</v>
      </c>
      <c r="C9" s="27">
        <f>Exportação!C9-Importação!C9</f>
        <v>3804.3989999999994</v>
      </c>
      <c r="D9" s="27">
        <f>Exportação!D9-Importação!D9</f>
        <v>2715.986</v>
      </c>
      <c r="E9" s="27">
        <f>Exportação!E9-Importação!E9</f>
        <v>581.9389999999999</v>
      </c>
      <c r="F9" s="27">
        <f>Exportação!F9-Importação!F9</f>
        <v>1075.7639999999997</v>
      </c>
      <c r="G9" s="27">
        <f>Exportação!G9-Importação!G9</f>
        <v>1270.0750000000003</v>
      </c>
      <c r="H9" s="27">
        <f>Exportação!H9-Importação!H9</f>
        <v>467.5699999999997</v>
      </c>
      <c r="I9" s="27">
        <f>Exportação!I9-Importação!I9</f>
        <v>2580.536</v>
      </c>
      <c r="J9" s="27">
        <f>Exportação!J9-Importação!J9</f>
        <v>2776.732</v>
      </c>
      <c r="K9" s="27">
        <f>Exportação!K9-Importação!K9</f>
        <v>1108.1239999999998</v>
      </c>
      <c r="L9" s="27">
        <f>Exportação!L9-Importação!L9</f>
        <v>1611.4869999999996</v>
      </c>
      <c r="M9" s="27">
        <f>Exportação!M9-Importação!M9</f>
        <v>-438.328</v>
      </c>
      <c r="N9" s="27">
        <f>Exportação!N9-Importação!N9</f>
        <v>1221.1689999999999</v>
      </c>
      <c r="O9" s="28">
        <f t="shared" si="0"/>
        <v>18775.452999999994</v>
      </c>
      <c r="Q9" s="5"/>
    </row>
    <row r="10" spans="2:17" ht="15" customHeight="1">
      <c r="B10" s="26">
        <v>2010</v>
      </c>
      <c r="C10" s="27">
        <f>Exportação!C10-Importação!C10</f>
        <v>-2077.893</v>
      </c>
      <c r="D10" s="27">
        <f>Exportação!D10-Importação!D10</f>
        <v>368.8560000000002</v>
      </c>
      <c r="E10" s="27">
        <f>Exportação!E10-Importação!E10</f>
        <v>-1099.9809999999998</v>
      </c>
      <c r="F10" s="27">
        <f>Exportação!F10-Importação!F10</f>
        <v>-1045.3680000000004</v>
      </c>
      <c r="G10" s="27">
        <f>Exportação!G10-Importação!G10</f>
        <v>801.5209999999997</v>
      </c>
      <c r="H10" s="27">
        <f>Exportação!H10-Importação!H10</f>
        <v>674.3539999999994</v>
      </c>
      <c r="I10" s="27">
        <f>Exportação!I10-Importação!I10</f>
        <v>1981.5990000000002</v>
      </c>
      <c r="J10" s="27">
        <f>Exportação!J10-Importação!J10</f>
        <v>2473.222</v>
      </c>
      <c r="K10" s="27">
        <f>Exportação!K10-Importação!K10</f>
        <v>-311.866</v>
      </c>
      <c r="L10" s="27">
        <f>Exportação!L10-Importação!L10</f>
        <v>998.5519999999997</v>
      </c>
      <c r="M10" s="27">
        <f>Exportação!M10-Importação!M10</f>
        <v>-518.9440000000004</v>
      </c>
      <c r="N10" s="27">
        <f>Exportação!N10-Importação!N10</f>
        <v>-568.0720000000001</v>
      </c>
      <c r="O10" s="28">
        <f t="shared" si="0"/>
        <v>1675.9799999999987</v>
      </c>
      <c r="Q10" s="5"/>
    </row>
    <row r="11" spans="2:17" ht="15" customHeight="1">
      <c r="B11" s="26">
        <v>2011</v>
      </c>
      <c r="C11" s="27">
        <f>Exportação!C11-Importação!C11</f>
        <v>-3600.526</v>
      </c>
      <c r="D11" s="27">
        <f>Exportação!D11-Importação!D11</f>
        <v>-2731.0689999999995</v>
      </c>
      <c r="E11" s="27">
        <f>Exportação!E11-Importação!E11</f>
        <v>-5357.361</v>
      </c>
      <c r="F11" s="27">
        <f>Exportação!F11-Importação!F11</f>
        <v>-2249.303</v>
      </c>
      <c r="G11" s="27">
        <f>Exportação!G11-Importação!G11</f>
        <v>-1810.8450000000003</v>
      </c>
      <c r="H11" s="27">
        <f>Exportação!H11-Importação!H11</f>
        <v>-1823.7619999999997</v>
      </c>
      <c r="I11" s="27">
        <f>Exportação!I11-Importação!I11</f>
        <v>-683.1869999999999</v>
      </c>
      <c r="J11" s="27">
        <f>Exportação!J11-Importação!J11</f>
        <v>-7943.111999999999</v>
      </c>
      <c r="K11" s="27">
        <f>Exportação!K11-Importação!K11</f>
        <v>-3958.286000000001</v>
      </c>
      <c r="L11" s="27">
        <f>Exportação!L11-Importação!L11</f>
        <v>-6548.289000000001</v>
      </c>
      <c r="M11" s="27">
        <f>Exportação!M11-Importação!M11</f>
        <v>-7700.292</v>
      </c>
      <c r="N11" s="27">
        <f>Exportação!N11-Importação!N11</f>
        <v>-10646.232</v>
      </c>
      <c r="O11" s="28">
        <f>SUM(C11:N11)</f>
        <v>-55052.26400000001</v>
      </c>
      <c r="Q11" s="5"/>
    </row>
    <row r="12" spans="2:17" ht="15" customHeight="1">
      <c r="B12" s="29">
        <v>2012</v>
      </c>
      <c r="C12" s="30">
        <f>Exportação!C12-Importação!C12</f>
        <v>-9326</v>
      </c>
      <c r="D12" s="30">
        <f>Exportação!D12-Importação!D12</f>
        <v>-7429</v>
      </c>
      <c r="E12" s="30">
        <f>Exportação!E12-Importação!E12</f>
        <v>-4443</v>
      </c>
      <c r="F12" s="30"/>
      <c r="G12" s="30"/>
      <c r="H12" s="30"/>
      <c r="I12" s="30"/>
      <c r="J12" s="30"/>
      <c r="K12" s="30"/>
      <c r="L12" s="30"/>
      <c r="M12" s="30"/>
      <c r="N12" s="30"/>
      <c r="O12" s="31">
        <f t="shared" si="0"/>
        <v>-21198</v>
      </c>
      <c r="Q12" s="5"/>
    </row>
    <row r="13" spans="2:17" ht="15" customHeight="1">
      <c r="B13" s="45" t="s">
        <v>60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46">
        <f>SUM(O6:O12)</f>
        <v>-25531.769000000015</v>
      </c>
      <c r="Q13" s="5"/>
    </row>
    <row r="14" spans="2:17" ht="15" customHeight="1"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28"/>
      <c r="Q14" s="5"/>
    </row>
    <row r="15" spans="2:17" ht="15" customHeight="1">
      <c r="B15" s="53" t="s">
        <v>61</v>
      </c>
      <c r="C15" s="5"/>
      <c r="D15" s="5"/>
      <c r="E15" s="5"/>
      <c r="F15" s="5"/>
      <c r="G15" s="5"/>
      <c r="H15" s="5"/>
      <c r="I15" s="3"/>
      <c r="J15" s="3"/>
      <c r="K15" s="5"/>
      <c r="L15" s="4"/>
      <c r="M15" s="4"/>
      <c r="N15" s="4"/>
      <c r="O15" s="4"/>
      <c r="Q15" s="5"/>
    </row>
    <row r="16" spans="2:17" ht="15" customHeight="1">
      <c r="B16" s="69" t="s">
        <v>62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Q16" s="5"/>
    </row>
    <row r="17" spans="2:17" ht="1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Q17" s="5"/>
    </row>
    <row r="18" spans="2:17" ht="15" customHeight="1">
      <c r="B18" s="101" t="s">
        <v>45</v>
      </c>
      <c r="C18" s="102"/>
      <c r="D18" s="103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Q18" s="5"/>
    </row>
    <row r="19" spans="2:17" ht="15" customHeight="1">
      <c r="B19" s="104"/>
      <c r="C19" s="105"/>
      <c r="D19" s="106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Q19" s="5"/>
    </row>
    <row r="20" spans="2:17" ht="1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Q20" s="5"/>
    </row>
    <row r="21" spans="2:15" ht="1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2:15" ht="1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3:15" ht="15" customHeight="1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2:15" ht="1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2:15" ht="1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2:15" ht="1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2:15" ht="1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2:15" ht="1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5" ht="1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1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 ht="1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ht="1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5" ht="1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3:15" ht="15" customHeight="1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3:15" ht="15" customHeight="1"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3:15" ht="15" customHeight="1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3:15" ht="15" customHeight="1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3:15" ht="15" customHeight="1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3:15" ht="15" customHeight="1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3:15" ht="15" customHeight="1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3:15" ht="15" customHeight="1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3:15" ht="15" customHeight="1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3:15" ht="15" customHeight="1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3:15" ht="15" customHeight="1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3:15" ht="15" customHeight="1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3:15" ht="15" customHeight="1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3:15" ht="15" customHeight="1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ht="15" customHeight="1">
      <c r="C48" s="9"/>
    </row>
    <row r="49" ht="15" customHeight="1">
      <c r="C49" s="9"/>
    </row>
    <row r="50" ht="15" customHeight="1">
      <c r="C50" s="9"/>
    </row>
    <row r="51" ht="15" customHeight="1">
      <c r="C51" s="9"/>
    </row>
    <row r="52" ht="15" customHeight="1">
      <c r="C52" s="9"/>
    </row>
    <row r="53" ht="15" customHeight="1">
      <c r="C53" s="9"/>
    </row>
    <row r="54" ht="15" customHeight="1">
      <c r="C54" s="9"/>
    </row>
    <row r="55" ht="15" customHeight="1">
      <c r="C55" s="9"/>
    </row>
    <row r="56" ht="15" customHeight="1">
      <c r="C56" s="9"/>
    </row>
    <row r="57" ht="15" customHeight="1">
      <c r="C57" s="9"/>
    </row>
  </sheetData>
  <sheetProtection/>
  <mergeCells count="2">
    <mergeCell ref="B1:D1"/>
    <mergeCell ref="B18:D19"/>
  </mergeCells>
  <hyperlinks>
    <hyperlink ref="B18:B20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tabColor theme="6" tint="0.39998000860214233"/>
    <pageSetUpPr fitToPage="1"/>
  </sheetPr>
  <dimension ref="B1:O45"/>
  <sheetViews>
    <sheetView showGridLines="0" zoomScaleSheetLayoutView="100" zoomScalePageLayoutView="0" workbookViewId="0" topLeftCell="A27">
      <selection activeCell="B40" sqref="B40:C41"/>
    </sheetView>
  </sheetViews>
  <sheetFormatPr defaultColWidth="14.8515625" defaultRowHeight="15" customHeight="1"/>
  <cols>
    <col min="1" max="1" width="3.7109375" style="18" customWidth="1"/>
    <col min="2" max="2" width="6.8515625" style="18" customWidth="1"/>
    <col min="3" max="3" width="13.57421875" style="19" customWidth="1"/>
    <col min="4" max="8" width="11.7109375" style="19" customWidth="1"/>
    <col min="9" max="14" width="11.7109375" style="18" customWidth="1"/>
    <col min="15" max="15" width="13.8515625" style="18" customWidth="1"/>
    <col min="16" max="16384" width="14.8515625" style="18" customWidth="1"/>
  </cols>
  <sheetData>
    <row r="1" spans="2:3" s="16" customFormat="1" ht="15" customHeight="1">
      <c r="B1" s="64" t="s">
        <v>18</v>
      </c>
      <c r="C1" s="65"/>
    </row>
    <row r="3" spans="2:14" ht="15" customHeight="1">
      <c r="B3" s="20" t="s">
        <v>31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2:15" ht="15" customHeight="1">
      <c r="B4" s="22" t="s">
        <v>59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15" ht="15" customHeight="1" thickBot="1">
      <c r="B5" s="24" t="s">
        <v>0</v>
      </c>
      <c r="C5" s="25" t="s">
        <v>1</v>
      </c>
      <c r="D5" s="25" t="s">
        <v>2</v>
      </c>
      <c r="E5" s="25" t="s">
        <v>3</v>
      </c>
      <c r="F5" s="25" t="s">
        <v>4</v>
      </c>
      <c r="G5" s="25" t="s">
        <v>5</v>
      </c>
      <c r="H5" s="25" t="s">
        <v>6</v>
      </c>
      <c r="I5" s="25" t="s">
        <v>7</v>
      </c>
      <c r="J5" s="25" t="s">
        <v>8</v>
      </c>
      <c r="K5" s="25" t="s">
        <v>9</v>
      </c>
      <c r="L5" s="25" t="s">
        <v>10</v>
      </c>
      <c r="M5" s="25" t="s">
        <v>11</v>
      </c>
      <c r="N5" s="25" t="s">
        <v>12</v>
      </c>
      <c r="O5" s="25" t="s">
        <v>13</v>
      </c>
    </row>
    <row r="6" spans="2:15" ht="15" customHeight="1" thickTop="1">
      <c r="B6" s="38">
        <v>2006</v>
      </c>
      <c r="C6" s="39">
        <v>403934.319</v>
      </c>
      <c r="D6" s="39">
        <v>423879.241</v>
      </c>
      <c r="E6" s="39">
        <v>498155.415</v>
      </c>
      <c r="F6" s="39">
        <v>458383.061</v>
      </c>
      <c r="G6" s="39">
        <v>517398.879</v>
      </c>
      <c r="H6" s="39">
        <v>485182.386</v>
      </c>
      <c r="I6" s="39">
        <v>509432.676</v>
      </c>
      <c r="J6" s="39">
        <v>599877.127</v>
      </c>
      <c r="K6" s="39">
        <v>504438.752</v>
      </c>
      <c r="L6" s="39">
        <v>510226.343</v>
      </c>
      <c r="M6" s="39">
        <v>550458.582</v>
      </c>
      <c r="N6" s="39">
        <v>520745.13</v>
      </c>
      <c r="O6" s="40">
        <f>SUM(C6:N6)</f>
        <v>5982111.911</v>
      </c>
    </row>
    <row r="7" spans="2:15" ht="15" customHeight="1">
      <c r="B7" s="38">
        <v>2007</v>
      </c>
      <c r="C7" s="39">
        <v>385550.813</v>
      </c>
      <c r="D7" s="39">
        <v>481005.226</v>
      </c>
      <c r="E7" s="39">
        <v>641571.251</v>
      </c>
      <c r="F7" s="39">
        <v>598874.349</v>
      </c>
      <c r="G7" s="39">
        <v>642787.753</v>
      </c>
      <c r="H7" s="39">
        <v>624899.198</v>
      </c>
      <c r="I7" s="39">
        <v>658262.374</v>
      </c>
      <c r="J7" s="39">
        <v>724107.966</v>
      </c>
      <c r="K7" s="39">
        <v>621394.09</v>
      </c>
      <c r="L7" s="39">
        <v>719730.521</v>
      </c>
      <c r="M7" s="39">
        <v>640096.375</v>
      </c>
      <c r="N7" s="39">
        <v>643559.561</v>
      </c>
      <c r="O7" s="41">
        <f aca="true" t="shared" si="0" ref="O7:O12">SUM(C7:N7)</f>
        <v>7381839.476999999</v>
      </c>
    </row>
    <row r="8" spans="2:15" ht="15" customHeight="1">
      <c r="B8" s="38">
        <v>2008</v>
      </c>
      <c r="C8" s="39">
        <v>515373.423</v>
      </c>
      <c r="D8" s="39">
        <v>631506.391</v>
      </c>
      <c r="E8" s="39">
        <v>653959.318</v>
      </c>
      <c r="F8" s="39">
        <v>657438.016</v>
      </c>
      <c r="G8" s="39">
        <v>870686.951</v>
      </c>
      <c r="H8" s="39">
        <v>801656.95</v>
      </c>
      <c r="I8" s="39">
        <v>834163.716</v>
      </c>
      <c r="J8" s="39">
        <v>796876.217</v>
      </c>
      <c r="K8" s="39">
        <v>770336.461</v>
      </c>
      <c r="L8" s="39">
        <v>747625.158</v>
      </c>
      <c r="M8" s="39">
        <v>486060.826</v>
      </c>
      <c r="N8" s="39">
        <v>565408.642</v>
      </c>
      <c r="O8" s="41">
        <f t="shared" si="0"/>
        <v>8331092.069</v>
      </c>
    </row>
    <row r="9" spans="2:15" ht="15" customHeight="1">
      <c r="B9" s="38">
        <v>2009</v>
      </c>
      <c r="C9" s="39">
        <v>440271.112</v>
      </c>
      <c r="D9" s="39">
        <v>448988.342</v>
      </c>
      <c r="E9" s="39">
        <v>529592.791</v>
      </c>
      <c r="F9" s="39">
        <v>529921.203</v>
      </c>
      <c r="G9" s="39">
        <v>606159.27</v>
      </c>
      <c r="H9" s="39">
        <v>618905.324</v>
      </c>
      <c r="I9" s="39">
        <v>553704.246</v>
      </c>
      <c r="J9" s="39">
        <v>516617.193</v>
      </c>
      <c r="K9" s="39">
        <v>503074.613</v>
      </c>
      <c r="L9" s="39">
        <v>554850.831</v>
      </c>
      <c r="M9" s="39">
        <v>538813.181</v>
      </c>
      <c r="N9" s="39">
        <v>586762.64</v>
      </c>
      <c r="O9" s="41">
        <f t="shared" si="0"/>
        <v>6427660.746</v>
      </c>
    </row>
    <row r="10" spans="2:15" ht="15" customHeight="1">
      <c r="B10" s="38">
        <v>2010</v>
      </c>
      <c r="C10" s="39">
        <v>426430.317</v>
      </c>
      <c r="D10" s="39">
        <v>511062.677</v>
      </c>
      <c r="E10" s="39">
        <v>639754.593</v>
      </c>
      <c r="F10" s="39">
        <v>627874.856</v>
      </c>
      <c r="G10" s="39">
        <v>701349.14</v>
      </c>
      <c r="H10" s="39">
        <v>642852.36</v>
      </c>
      <c r="I10" s="39">
        <v>736593.609</v>
      </c>
      <c r="J10" s="39">
        <v>694063.756</v>
      </c>
      <c r="K10" s="39">
        <v>657044.35</v>
      </c>
      <c r="L10" s="39">
        <v>652993.168</v>
      </c>
      <c r="M10" s="39">
        <v>595935.686</v>
      </c>
      <c r="N10" s="39">
        <v>696072.292</v>
      </c>
      <c r="O10" s="41">
        <f t="shared" si="0"/>
        <v>7582026.804</v>
      </c>
    </row>
    <row r="11" spans="2:15" ht="15" customHeight="1">
      <c r="B11" s="70">
        <v>2011</v>
      </c>
      <c r="C11" s="71">
        <v>527798.718</v>
      </c>
      <c r="D11" s="71">
        <v>621970.945</v>
      </c>
      <c r="E11" s="71">
        <v>738265.593</v>
      </c>
      <c r="F11" s="71">
        <v>741780.762</v>
      </c>
      <c r="G11" s="71">
        <v>858665.746</v>
      </c>
      <c r="H11" s="71">
        <v>832157.81</v>
      </c>
      <c r="I11" s="71">
        <v>790192.272</v>
      </c>
      <c r="J11" s="71">
        <v>787764.697</v>
      </c>
      <c r="K11" s="71">
        <v>736231.696</v>
      </c>
      <c r="L11" s="71">
        <v>829767.242</v>
      </c>
      <c r="M11" s="71">
        <v>815726.13</v>
      </c>
      <c r="N11" s="71">
        <v>770725.526</v>
      </c>
      <c r="O11" s="41">
        <f>SUM(C11:N11)</f>
        <v>9051047.137</v>
      </c>
    </row>
    <row r="12" spans="2:15" ht="15" customHeight="1">
      <c r="B12" s="42">
        <v>2012</v>
      </c>
      <c r="C12" s="43">
        <v>610060</v>
      </c>
      <c r="D12" s="43">
        <v>735815</v>
      </c>
      <c r="E12" s="43">
        <v>751293</v>
      </c>
      <c r="F12" s="43"/>
      <c r="G12" s="43"/>
      <c r="H12" s="43"/>
      <c r="I12" s="43"/>
      <c r="J12" s="43"/>
      <c r="K12" s="43"/>
      <c r="L12" s="43"/>
      <c r="M12" s="43"/>
      <c r="N12" s="43"/>
      <c r="O12" s="44">
        <f t="shared" si="0"/>
        <v>2097168</v>
      </c>
    </row>
    <row r="13" spans="2:15" ht="15" customHeight="1">
      <c r="B13" s="18" t="s">
        <v>60</v>
      </c>
      <c r="I13" s="19"/>
      <c r="J13" s="19"/>
      <c r="K13" s="19"/>
      <c r="L13" s="19"/>
      <c r="M13" s="19"/>
      <c r="N13" s="19"/>
      <c r="O13" s="46">
        <f>SUM(O6:O12)</f>
        <v>46852946.144</v>
      </c>
    </row>
    <row r="14" ht="15" customHeight="1">
      <c r="O14" s="46"/>
    </row>
    <row r="15" spans="2:15" ht="15" customHeight="1">
      <c r="B15" s="20" t="s">
        <v>32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2:15" ht="15" customHeight="1">
      <c r="B16" s="22" t="s">
        <v>59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2:15" ht="15" customHeight="1" thickBot="1">
      <c r="B17" s="24" t="s">
        <v>0</v>
      </c>
      <c r="C17" s="25" t="s">
        <v>1</v>
      </c>
      <c r="D17" s="25" t="s">
        <v>2</v>
      </c>
      <c r="E17" s="25" t="s">
        <v>3</v>
      </c>
      <c r="F17" s="25" t="s">
        <v>4</v>
      </c>
      <c r="G17" s="25" t="s">
        <v>5</v>
      </c>
      <c r="H17" s="25" t="s">
        <v>6</v>
      </c>
      <c r="I17" s="25" t="s">
        <v>7</v>
      </c>
      <c r="J17" s="25" t="s">
        <v>8</v>
      </c>
      <c r="K17" s="25" t="s">
        <v>9</v>
      </c>
      <c r="L17" s="25" t="s">
        <v>10</v>
      </c>
      <c r="M17" s="25" t="s">
        <v>11</v>
      </c>
      <c r="N17" s="25" t="s">
        <v>12</v>
      </c>
      <c r="O17" s="25" t="s">
        <v>13</v>
      </c>
    </row>
    <row r="18" spans="2:15" ht="15" customHeight="1" thickTop="1">
      <c r="B18" s="38">
        <v>2006</v>
      </c>
      <c r="C18" s="39">
        <v>247537.761</v>
      </c>
      <c r="D18" s="39">
        <v>229617.304</v>
      </c>
      <c r="E18" s="39">
        <v>272537.636</v>
      </c>
      <c r="F18" s="39">
        <v>239652.109</v>
      </c>
      <c r="G18" s="39">
        <v>246300.983</v>
      </c>
      <c r="H18" s="39">
        <v>209171.028</v>
      </c>
      <c r="I18" s="39">
        <v>316872.44</v>
      </c>
      <c r="J18" s="39">
        <v>349160.422</v>
      </c>
      <c r="K18" s="39">
        <v>339270.71</v>
      </c>
      <c r="L18" s="39">
        <v>351901.559</v>
      </c>
      <c r="M18" s="39">
        <v>346266.528</v>
      </c>
      <c r="N18" s="39">
        <v>320479.217</v>
      </c>
      <c r="O18" s="40">
        <f>SUM(C18:N18)</f>
        <v>3468767.697</v>
      </c>
    </row>
    <row r="19" spans="2:15" ht="15" customHeight="1">
      <c r="B19" s="38">
        <v>2007</v>
      </c>
      <c r="C19" s="39">
        <v>343027.48</v>
      </c>
      <c r="D19" s="39">
        <v>320890.351</v>
      </c>
      <c r="E19" s="39">
        <v>388992.741</v>
      </c>
      <c r="F19" s="39">
        <v>345707.912</v>
      </c>
      <c r="G19" s="39">
        <v>422406.511</v>
      </c>
      <c r="H19" s="39">
        <v>352913.873</v>
      </c>
      <c r="I19" s="39">
        <v>420199.402</v>
      </c>
      <c r="J19" s="39">
        <v>484241.273</v>
      </c>
      <c r="K19" s="39">
        <v>416966.259</v>
      </c>
      <c r="L19" s="39">
        <v>510618.647</v>
      </c>
      <c r="M19" s="39">
        <v>500734.163</v>
      </c>
      <c r="N19" s="39">
        <v>493522.736</v>
      </c>
      <c r="O19" s="41">
        <f aca="true" t="shared" si="1" ref="O19:O24">SUM(C19:N19)</f>
        <v>5000221.347999999</v>
      </c>
    </row>
    <row r="20" spans="2:15" ht="15" customHeight="1">
      <c r="B20" s="38">
        <v>2008</v>
      </c>
      <c r="C20" s="39">
        <v>632854.184</v>
      </c>
      <c r="D20" s="39">
        <v>589135.935</v>
      </c>
      <c r="E20" s="39">
        <v>549861.714</v>
      </c>
      <c r="F20" s="39">
        <v>568883.91</v>
      </c>
      <c r="G20" s="39">
        <v>685618.224</v>
      </c>
      <c r="H20" s="39">
        <v>701540.554</v>
      </c>
      <c r="I20" s="39">
        <v>741911.265</v>
      </c>
      <c r="J20" s="39">
        <v>804434.336</v>
      </c>
      <c r="K20" s="39">
        <v>804528.014</v>
      </c>
      <c r="L20" s="39">
        <v>745246.908</v>
      </c>
      <c r="M20" s="39">
        <v>597649.118</v>
      </c>
      <c r="N20" s="39">
        <v>519059.693</v>
      </c>
      <c r="O20" s="41">
        <f t="shared" si="1"/>
        <v>7940723.8549999995</v>
      </c>
    </row>
    <row r="21" spans="2:15" ht="15" customHeight="1">
      <c r="B21" s="38">
        <v>2009</v>
      </c>
      <c r="C21" s="39">
        <v>595306.787</v>
      </c>
      <c r="D21" s="39">
        <v>531247.648</v>
      </c>
      <c r="E21" s="39">
        <v>536043.23</v>
      </c>
      <c r="F21" s="39">
        <v>433316.627</v>
      </c>
      <c r="G21" s="39">
        <v>483650.475</v>
      </c>
      <c r="H21" s="39">
        <v>510175.657</v>
      </c>
      <c r="I21" s="39">
        <v>599120.431</v>
      </c>
      <c r="J21" s="39">
        <v>604448.455</v>
      </c>
      <c r="K21" s="39">
        <v>691863.546</v>
      </c>
      <c r="L21" s="39">
        <v>742334.193</v>
      </c>
      <c r="M21" s="39">
        <v>761831.726</v>
      </c>
      <c r="N21" s="39">
        <v>798812.185</v>
      </c>
      <c r="O21" s="41">
        <f t="shared" si="1"/>
        <v>7288150.959999999</v>
      </c>
    </row>
    <row r="22" spans="2:15" ht="15" customHeight="1">
      <c r="B22" s="70">
        <v>2010</v>
      </c>
      <c r="C22" s="71">
        <v>779734.296</v>
      </c>
      <c r="D22" s="71">
        <v>811118.832</v>
      </c>
      <c r="E22" s="71">
        <v>996486.347</v>
      </c>
      <c r="F22" s="71">
        <v>818590.898</v>
      </c>
      <c r="G22" s="71">
        <v>917379.052</v>
      </c>
      <c r="H22" s="71">
        <v>934418.469</v>
      </c>
      <c r="I22" s="71">
        <v>1035387.396</v>
      </c>
      <c r="J22" s="71">
        <v>1059793.397</v>
      </c>
      <c r="K22" s="71">
        <v>1113380.472</v>
      </c>
      <c r="L22" s="71">
        <v>1121944.229</v>
      </c>
      <c r="M22" s="71">
        <v>1252268.708</v>
      </c>
      <c r="N22" s="71">
        <v>1137603.615</v>
      </c>
      <c r="O22" s="41">
        <f t="shared" si="1"/>
        <v>11978105.711</v>
      </c>
    </row>
    <row r="23" spans="2:15" ht="15" customHeight="1">
      <c r="B23" s="70">
        <v>2011</v>
      </c>
      <c r="C23" s="71">
        <v>1043722.817</v>
      </c>
      <c r="D23" s="71">
        <v>1057037.333</v>
      </c>
      <c r="E23" s="71">
        <v>1194337.589</v>
      </c>
      <c r="F23" s="71">
        <v>1155587.423</v>
      </c>
      <c r="G23" s="71">
        <v>1233493.544</v>
      </c>
      <c r="H23" s="71">
        <v>1156065.366</v>
      </c>
      <c r="I23" s="71">
        <v>1235202.455</v>
      </c>
      <c r="J23" s="71">
        <v>1429996.314</v>
      </c>
      <c r="K23" s="71">
        <v>1314347.905</v>
      </c>
      <c r="L23" s="71">
        <v>1327828.723</v>
      </c>
      <c r="M23" s="71">
        <v>1384482.18</v>
      </c>
      <c r="N23" s="71">
        <v>1322211.893</v>
      </c>
      <c r="O23" s="41">
        <f>SUM(C23:N23)</f>
        <v>14854313.541999998</v>
      </c>
    </row>
    <row r="24" spans="2:15" ht="15" customHeight="1">
      <c r="B24" s="42">
        <v>2012</v>
      </c>
      <c r="C24" s="43">
        <v>1233891</v>
      </c>
      <c r="D24" s="43">
        <v>1221132</v>
      </c>
      <c r="E24" s="43">
        <v>1226183</v>
      </c>
      <c r="F24" s="43"/>
      <c r="G24" s="43"/>
      <c r="H24" s="43"/>
      <c r="I24" s="43"/>
      <c r="J24" s="43"/>
      <c r="K24" s="43"/>
      <c r="L24" s="43"/>
      <c r="M24" s="43"/>
      <c r="N24" s="43"/>
      <c r="O24" s="44">
        <f t="shared" si="1"/>
        <v>3681206</v>
      </c>
    </row>
    <row r="25" spans="2:15" ht="15" customHeight="1">
      <c r="B25" s="18" t="s">
        <v>60</v>
      </c>
      <c r="I25" s="19"/>
      <c r="J25" s="19"/>
      <c r="K25" s="19"/>
      <c r="L25" s="19"/>
      <c r="M25" s="19"/>
      <c r="N25" s="19"/>
      <c r="O25" s="46">
        <f>SUM(O18:O24)</f>
        <v>54211489.11299999</v>
      </c>
    </row>
    <row r="26" ht="15" customHeight="1">
      <c r="O26" s="46"/>
    </row>
    <row r="27" spans="2:15" ht="15" customHeight="1">
      <c r="B27" s="20" t="s">
        <v>33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2:15" ht="15" customHeight="1">
      <c r="B28" s="22" t="s">
        <v>59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2:15" ht="15" customHeight="1" thickBot="1">
      <c r="B29" s="24" t="s">
        <v>0</v>
      </c>
      <c r="C29" s="25" t="s">
        <v>1</v>
      </c>
      <c r="D29" s="25" t="s">
        <v>2</v>
      </c>
      <c r="E29" s="25" t="s">
        <v>3</v>
      </c>
      <c r="F29" s="25" t="s">
        <v>4</v>
      </c>
      <c r="G29" s="25" t="s">
        <v>5</v>
      </c>
      <c r="H29" s="25" t="s">
        <v>6</v>
      </c>
      <c r="I29" s="25" t="s">
        <v>7</v>
      </c>
      <c r="J29" s="25" t="s">
        <v>8</v>
      </c>
      <c r="K29" s="25" t="s">
        <v>9</v>
      </c>
      <c r="L29" s="25" t="s">
        <v>10</v>
      </c>
      <c r="M29" s="25" t="s">
        <v>11</v>
      </c>
      <c r="N29" s="25" t="s">
        <v>12</v>
      </c>
      <c r="O29" s="25" t="s">
        <v>13</v>
      </c>
    </row>
    <row r="30" spans="2:15" ht="15" customHeight="1" thickTop="1">
      <c r="B30" s="38">
        <v>2006</v>
      </c>
      <c r="C30" s="72">
        <f aca="true" t="shared" si="2" ref="C30:N35">C6-C18</f>
        <v>156396.55800000002</v>
      </c>
      <c r="D30" s="72">
        <f t="shared" si="2"/>
        <v>194261.93699999998</v>
      </c>
      <c r="E30" s="72">
        <f t="shared" si="2"/>
        <v>225617.77899999998</v>
      </c>
      <c r="F30" s="72">
        <f t="shared" si="2"/>
        <v>218730.952</v>
      </c>
      <c r="G30" s="72">
        <f t="shared" si="2"/>
        <v>271097.896</v>
      </c>
      <c r="H30" s="72">
        <f t="shared" si="2"/>
        <v>276011.358</v>
      </c>
      <c r="I30" s="72">
        <f t="shared" si="2"/>
        <v>192560.23599999998</v>
      </c>
      <c r="J30" s="72">
        <f t="shared" si="2"/>
        <v>250716.70499999996</v>
      </c>
      <c r="K30" s="72">
        <f t="shared" si="2"/>
        <v>165168.04199999996</v>
      </c>
      <c r="L30" s="72">
        <f t="shared" si="2"/>
        <v>158324.78399999999</v>
      </c>
      <c r="M30" s="72">
        <f t="shared" si="2"/>
        <v>204192.05400000006</v>
      </c>
      <c r="N30" s="72">
        <f t="shared" si="2"/>
        <v>200265.913</v>
      </c>
      <c r="O30" s="40">
        <f aca="true" t="shared" si="3" ref="O30:O36">SUM(C30:N30)</f>
        <v>2513344.214</v>
      </c>
    </row>
    <row r="31" spans="2:15" ht="15" customHeight="1">
      <c r="B31" s="38">
        <v>2007</v>
      </c>
      <c r="C31" s="71">
        <f t="shared" si="2"/>
        <v>42523.33300000004</v>
      </c>
      <c r="D31" s="71">
        <f t="shared" si="2"/>
        <v>160114.875</v>
      </c>
      <c r="E31" s="71">
        <f t="shared" si="2"/>
        <v>252578.51000000007</v>
      </c>
      <c r="F31" s="71">
        <f t="shared" si="2"/>
        <v>253166.43700000003</v>
      </c>
      <c r="G31" s="71">
        <f t="shared" si="2"/>
        <v>220381.24200000003</v>
      </c>
      <c r="H31" s="71">
        <f t="shared" si="2"/>
        <v>271985.32499999995</v>
      </c>
      <c r="I31" s="71">
        <f t="shared" si="2"/>
        <v>238062.97199999995</v>
      </c>
      <c r="J31" s="71">
        <f t="shared" si="2"/>
        <v>239866.69300000003</v>
      </c>
      <c r="K31" s="71">
        <f t="shared" si="2"/>
        <v>204427.83099999995</v>
      </c>
      <c r="L31" s="71">
        <f t="shared" si="2"/>
        <v>209111.87399999995</v>
      </c>
      <c r="M31" s="71">
        <f t="shared" si="2"/>
        <v>139362.212</v>
      </c>
      <c r="N31" s="71">
        <f t="shared" si="2"/>
        <v>150036.825</v>
      </c>
      <c r="O31" s="41">
        <f t="shared" si="3"/>
        <v>2381618.129</v>
      </c>
    </row>
    <row r="32" spans="2:15" ht="15" customHeight="1">
      <c r="B32" s="38">
        <v>2008</v>
      </c>
      <c r="C32" s="71">
        <f t="shared" si="2"/>
        <v>-117480.761</v>
      </c>
      <c r="D32" s="71">
        <f t="shared" si="2"/>
        <v>42370.45599999989</v>
      </c>
      <c r="E32" s="71">
        <f t="shared" si="2"/>
        <v>104097.60399999993</v>
      </c>
      <c r="F32" s="71">
        <f t="shared" si="2"/>
        <v>88554.10599999991</v>
      </c>
      <c r="G32" s="71">
        <f t="shared" si="2"/>
        <v>185068.72699999996</v>
      </c>
      <c r="H32" s="71">
        <f t="shared" si="2"/>
        <v>100116.39599999995</v>
      </c>
      <c r="I32" s="71">
        <f t="shared" si="2"/>
        <v>92252.451</v>
      </c>
      <c r="J32" s="71">
        <f t="shared" si="2"/>
        <v>-7558.119000000064</v>
      </c>
      <c r="K32" s="71">
        <f t="shared" si="2"/>
        <v>-34191.552999999956</v>
      </c>
      <c r="L32" s="71">
        <f t="shared" si="2"/>
        <v>2378.25</v>
      </c>
      <c r="M32" s="71">
        <f t="shared" si="2"/>
        <v>-111588.29200000002</v>
      </c>
      <c r="N32" s="71">
        <f t="shared" si="2"/>
        <v>46348.948999999964</v>
      </c>
      <c r="O32" s="41">
        <f t="shared" si="3"/>
        <v>390368.21399999957</v>
      </c>
    </row>
    <row r="33" spans="2:15" ht="15" customHeight="1">
      <c r="B33" s="38">
        <v>2009</v>
      </c>
      <c r="C33" s="71">
        <f t="shared" si="2"/>
        <v>-155035.675</v>
      </c>
      <c r="D33" s="71">
        <f t="shared" si="2"/>
        <v>-82259.30600000004</v>
      </c>
      <c r="E33" s="71">
        <f t="shared" si="2"/>
        <v>-6450.439000000013</v>
      </c>
      <c r="F33" s="71">
        <f t="shared" si="2"/>
        <v>96604.576</v>
      </c>
      <c r="G33" s="71">
        <f t="shared" si="2"/>
        <v>122508.79500000004</v>
      </c>
      <c r="H33" s="71">
        <f t="shared" si="2"/>
        <v>108729.66700000002</v>
      </c>
      <c r="I33" s="71">
        <f t="shared" si="2"/>
        <v>-45416.18499999994</v>
      </c>
      <c r="J33" s="71">
        <f t="shared" si="2"/>
        <v>-87831.26199999993</v>
      </c>
      <c r="K33" s="71">
        <f t="shared" si="2"/>
        <v>-188788.93299999996</v>
      </c>
      <c r="L33" s="71">
        <f t="shared" si="2"/>
        <v>-187483.36199999996</v>
      </c>
      <c r="M33" s="71">
        <f t="shared" si="2"/>
        <v>-223018.54500000004</v>
      </c>
      <c r="N33" s="71">
        <f t="shared" si="2"/>
        <v>-212049.54500000004</v>
      </c>
      <c r="O33" s="41">
        <f t="shared" si="3"/>
        <v>-860490.2139999998</v>
      </c>
    </row>
    <row r="34" spans="2:15" ht="15" customHeight="1">
      <c r="B34" s="38">
        <v>2010</v>
      </c>
      <c r="C34" s="71">
        <f t="shared" si="2"/>
        <v>-353303.979</v>
      </c>
      <c r="D34" s="71">
        <f t="shared" si="2"/>
        <v>-300056.155</v>
      </c>
      <c r="E34" s="71">
        <f t="shared" si="2"/>
        <v>-356731.75399999996</v>
      </c>
      <c r="F34" s="71">
        <f t="shared" si="2"/>
        <v>-190716.04200000002</v>
      </c>
      <c r="G34" s="71">
        <f t="shared" si="2"/>
        <v>-216029.912</v>
      </c>
      <c r="H34" s="71">
        <f t="shared" si="2"/>
        <v>-291566.10900000005</v>
      </c>
      <c r="I34" s="71">
        <f t="shared" si="2"/>
        <v>-298793.7869999999</v>
      </c>
      <c r="J34" s="71">
        <f t="shared" si="2"/>
        <v>-365729.64100000006</v>
      </c>
      <c r="K34" s="71">
        <f t="shared" si="2"/>
        <v>-456336.1220000001</v>
      </c>
      <c r="L34" s="71">
        <f t="shared" si="2"/>
        <v>-468951.0610000001</v>
      </c>
      <c r="M34" s="71">
        <f t="shared" si="2"/>
        <v>-656333.0220000001</v>
      </c>
      <c r="N34" s="71">
        <f t="shared" si="2"/>
        <v>-441531.323</v>
      </c>
      <c r="O34" s="41">
        <f t="shared" si="3"/>
        <v>-4396078.907000001</v>
      </c>
    </row>
    <row r="35" spans="2:15" ht="15" customHeight="1">
      <c r="B35" s="70">
        <v>2011</v>
      </c>
      <c r="C35" s="71">
        <f t="shared" si="2"/>
        <v>-515924.09900000005</v>
      </c>
      <c r="D35" s="71">
        <f t="shared" si="2"/>
        <v>-435066.38800000015</v>
      </c>
      <c r="E35" s="71">
        <f t="shared" si="2"/>
        <v>-456071.9959999999</v>
      </c>
      <c r="F35" s="71">
        <f t="shared" si="2"/>
        <v>-413806.66099999996</v>
      </c>
      <c r="G35" s="71">
        <f t="shared" si="2"/>
        <v>-374827.79799999995</v>
      </c>
      <c r="H35" s="71">
        <f t="shared" si="2"/>
        <v>-323907.55599999987</v>
      </c>
      <c r="I35" s="71">
        <f t="shared" si="2"/>
        <v>-445010.1830000001</v>
      </c>
      <c r="J35" s="71">
        <f t="shared" si="2"/>
        <v>-642231.617</v>
      </c>
      <c r="K35" s="71">
        <f t="shared" si="2"/>
        <v>-578116.209</v>
      </c>
      <c r="L35" s="71">
        <f t="shared" si="2"/>
        <v>-498061.481</v>
      </c>
      <c r="M35" s="71">
        <f t="shared" si="2"/>
        <v>-568756.0499999999</v>
      </c>
      <c r="N35" s="71">
        <f t="shared" si="2"/>
        <v>-551486.367</v>
      </c>
      <c r="O35" s="41">
        <f t="shared" si="3"/>
        <v>-5803266.404999999</v>
      </c>
    </row>
    <row r="36" spans="2:15" ht="15" customHeight="1">
      <c r="B36" s="42">
        <v>2012</v>
      </c>
      <c r="C36" s="43">
        <f>C12-C24</f>
        <v>-623831</v>
      </c>
      <c r="D36" s="43">
        <f>D12-D24</f>
        <v>-485317</v>
      </c>
      <c r="E36" s="43">
        <f>E12-E24</f>
        <v>-474890</v>
      </c>
      <c r="F36" s="43"/>
      <c r="G36" s="43"/>
      <c r="H36" s="43"/>
      <c r="I36" s="43"/>
      <c r="J36" s="43"/>
      <c r="K36" s="43"/>
      <c r="L36" s="43"/>
      <c r="M36" s="43"/>
      <c r="N36" s="43"/>
      <c r="O36" s="44">
        <f t="shared" si="3"/>
        <v>-1584038</v>
      </c>
    </row>
    <row r="37" spans="2:15" ht="15" customHeight="1">
      <c r="B37" s="18" t="s">
        <v>60</v>
      </c>
      <c r="I37" s="19"/>
      <c r="J37" s="19"/>
      <c r="K37" s="19"/>
      <c r="L37" s="19"/>
      <c r="M37" s="19"/>
      <c r="N37" s="19"/>
      <c r="O37" s="46">
        <f>SUM(O29:O36)</f>
        <v>-7358542.969</v>
      </c>
    </row>
    <row r="38" ht="15" customHeight="1">
      <c r="B38" s="53" t="s">
        <v>61</v>
      </c>
    </row>
    <row r="39" ht="15" customHeight="1">
      <c r="O39" s="46"/>
    </row>
    <row r="40" spans="2:3" ht="15" customHeight="1">
      <c r="B40" s="95" t="s">
        <v>45</v>
      </c>
      <c r="C40" s="97"/>
    </row>
    <row r="41" spans="2:3" ht="15" customHeight="1">
      <c r="B41" s="98"/>
      <c r="C41" s="100"/>
    </row>
    <row r="42" ht="15" customHeight="1">
      <c r="B42" s="19"/>
    </row>
    <row r="45" spans="3:4" ht="15" customHeight="1">
      <c r="C45" s="77"/>
      <c r="D45" s="77"/>
    </row>
  </sheetData>
  <sheetProtection/>
  <mergeCells count="1">
    <mergeCell ref="B40:C41"/>
  </mergeCells>
  <hyperlinks>
    <hyperlink ref="B40:B42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O6:O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psocioeconomica</cp:lastModifiedBy>
  <cp:lastPrinted>2012-02-14T16:53:03Z</cp:lastPrinted>
  <dcterms:created xsi:type="dcterms:W3CDTF">2006-02-16T15:55:45Z</dcterms:created>
  <dcterms:modified xsi:type="dcterms:W3CDTF">2012-04-09T17:04:04Z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