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<sst xmlns="http://schemas.openxmlformats.org/spreadsheetml/2006/main" count="235" uniqueCount="72">
  <si>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</si>
  <si>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</si>
  <si>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</si>
  <si>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</si>
  <si>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</si>
  <si>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</si>
  <si>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</si>
  <si>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</si>
  <si>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</si>
  <si>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</si>
  <si>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</si>
  <si>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</si>
  <si>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</si>
  <si>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</si>
  <si>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</si>
  <si>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</si>
  <si>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</si>
  <si>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</si>
  <si>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</si>
  <si>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</si>
  <si>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</si>
  <si>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</si>
  <si>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</si>
  <si>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</si>
  <si>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</si>
  <si>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</si>
  <si>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</si>
  <si>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</si>
  <si>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</si>
  <si>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</si>
  <si>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</si>
  <si>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</si>
  <si>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</si>
  <si>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</si>
  <si>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</si>
  <si>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</si>
  <si>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</si>
  <si>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Argentina</t>
  </si>
  <si>
    <t>Paraguai</t>
  </si>
  <si>
    <t>Estados Unidos</t>
  </si>
  <si>
    <t>Voltar p/ menu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</si>
  <si>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</si>
  <si>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</si>
  <si>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</si>
  <si>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</si>
  <si>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Ladrilhos de cerâmica, vidrados, esmaltados</t>
  </si>
  <si>
    <t>1. Balança Comercial Cocal do Sul: Exportações</t>
  </si>
  <si>
    <t>4. Balança Comercial Cocal do Sul: Importações</t>
  </si>
  <si>
    <t>7. Balança Comercial Cocal do Sul: Saldo</t>
  </si>
  <si>
    <t>BALANÇA COMERCIAL COCAL DO SUL: EXPORTAÇÕES</t>
  </si>
  <si>
    <t>PRINCIPAIS PRODUTOS EXPORTADOS - COCAL DO SUL</t>
  </si>
  <si>
    <t>PRINCIPAIS PAÍSES DE DESTINO DAS EXPORTAÇÕES - COCAL DO SUL</t>
  </si>
  <si>
    <t>BALANÇA COMERCIAL COCAL DO SUL: IMPORTAÇÕES</t>
  </si>
  <si>
    <t>PRINCIPAIS PRODUTOS IMPORTADOS - COCAL DO SUL</t>
  </si>
  <si>
    <t>PRINCIPAIS PAÍSES DE ORIGEM DAS IMPORTAÇÕES - COCAL DO SUL</t>
  </si>
  <si>
    <t>BALANÇA COMERCIAL COCAL DO SUL: SALDO</t>
  </si>
  <si>
    <t>Obras de gesso ou de composições à base de gesso</t>
  </si>
  <si>
    <t>Reino Unido</t>
  </si>
  <si>
    <t>Canadá</t>
  </si>
  <si>
    <t>Total dos 9 principais produtos</t>
  </si>
  <si>
    <t>Ladrilhos de cerâmica, não vidrados e não esmaltadados</t>
  </si>
  <si>
    <t>Partes de máquinas e aparelhos para selecionar substancias minerais</t>
  </si>
  <si>
    <t>[resultado mensal (US$ FOB)]</t>
  </si>
  <si>
    <t>Japão</t>
  </si>
  <si>
    <t>Uruguai</t>
  </si>
  <si>
    <t>Total do principal produto</t>
  </si>
  <si>
    <t>Total do principal país</t>
  </si>
  <si>
    <t>Colômbia</t>
  </si>
  <si>
    <t>Guiana</t>
  </si>
  <si>
    <t>Honduras</t>
  </si>
  <si>
    <t>NÃO HOUVE IMPORTAÇÃO</t>
  </si>
  <si>
    <t>SETOR EXTERNO - MUNICÍPIO DE COCAL DO SUL - SC                                                                                     Carta de Conjuntura | MAR 2012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</si>
</sst>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2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68" applyNumberFormat="1" applyFont="1" applyBorder="1" applyAlignment="1">
      <alignment/>
    </xf>
    <xf numFmtId="165" fontId="10" fillId="0" borderId="0" xfId="68" applyNumberFormat="1" applyFont="1" applyBorder="1" applyAlignment="1">
      <alignment/>
    </xf>
    <xf numFmtId="166" fontId="10" fillId="0" borderId="0" xfId="53" applyFont="1">
      <alignment/>
      <protection/>
    </xf>
    <xf numFmtId="3" fontId="10" fillId="0" borderId="0" xfId="53" applyNumberFormat="1" applyFont="1">
      <alignment/>
      <protection/>
    </xf>
    <xf numFmtId="0" fontId="10" fillId="0" borderId="0" xfId="53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3" fillId="33" borderId="0" xfId="47" applyFont="1" applyFill="1" applyAlignment="1" applyProtection="1">
      <alignment/>
      <protection/>
    </xf>
    <xf numFmtId="3" fontId="9" fillId="0" borderId="0" xfId="53" applyNumberFormat="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166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11" fillId="33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68" fontId="12" fillId="0" borderId="0" xfId="68" applyNumberFormat="1" applyFont="1" applyBorder="1" applyAlignment="1">
      <alignment horizontal="left"/>
    </xf>
    <xf numFmtId="3" fontId="12" fillId="0" borderId="0" xfId="68" applyNumberFormat="1" applyFont="1" applyBorder="1" applyAlignment="1">
      <alignment horizontal="center"/>
    </xf>
    <xf numFmtId="3" fontId="11" fillId="0" borderId="0" xfId="68" applyNumberFormat="1" applyFont="1" applyBorder="1" applyAlignment="1">
      <alignment horizontal="center"/>
    </xf>
    <xf numFmtId="168" fontId="12" fillId="0" borderId="12" xfId="68" applyNumberFormat="1" applyFont="1" applyBorder="1" applyAlignment="1">
      <alignment horizontal="left"/>
    </xf>
    <xf numFmtId="3" fontId="12" fillId="0" borderId="12" xfId="68" applyNumberFormat="1" applyFont="1" applyBorder="1" applyAlignment="1">
      <alignment horizontal="center"/>
    </xf>
    <xf numFmtId="3" fontId="11" fillId="0" borderId="12" xfId="68" applyNumberFormat="1" applyFont="1" applyBorder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3" fontId="12" fillId="0" borderId="0" xfId="68" applyNumberFormat="1" applyFont="1" applyBorder="1" applyAlignment="1">
      <alignment/>
    </xf>
    <xf numFmtId="0" fontId="11" fillId="33" borderId="0" xfId="0" applyFont="1" applyFill="1" applyAlignment="1">
      <alignment/>
    </xf>
    <xf numFmtId="165" fontId="12" fillId="0" borderId="0" xfId="68" applyNumberFormat="1" applyFont="1" applyBorder="1" applyAlignment="1">
      <alignment/>
    </xf>
    <xf numFmtId="3" fontId="12" fillId="33" borderId="0" xfId="0" applyNumberFormat="1" applyFont="1" applyFill="1" applyAlignment="1">
      <alignment/>
    </xf>
    <xf numFmtId="0" fontId="12" fillId="0" borderId="0" xfId="53" applyNumberFormat="1" applyFont="1">
      <alignment/>
      <protection/>
    </xf>
    <xf numFmtId="0" fontId="12" fillId="0" borderId="0" xfId="53" applyNumberFormat="1" applyFont="1" applyAlignment="1">
      <alignment horizontal="left"/>
      <protection/>
    </xf>
    <xf numFmtId="3" fontId="12" fillId="0" borderId="0" xfId="53" applyNumberFormat="1" applyFont="1" applyAlignment="1">
      <alignment horizontal="center"/>
      <protection/>
    </xf>
    <xf numFmtId="3" fontId="11" fillId="0" borderId="13" xfId="53" applyNumberFormat="1" applyFont="1" applyBorder="1" applyAlignment="1">
      <alignment horizontal="center"/>
      <protection/>
    </xf>
    <xf numFmtId="3" fontId="11" fillId="0" borderId="0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3" fontId="12" fillId="0" borderId="12" xfId="53" applyNumberFormat="1" applyFont="1" applyBorder="1" applyAlignment="1">
      <alignment horizontal="center"/>
      <protection/>
    </xf>
    <xf numFmtId="3" fontId="11" fillId="0" borderId="12" xfId="53" applyNumberFormat="1" applyFont="1" applyBorder="1" applyAlignment="1">
      <alignment horizontal="center"/>
      <protection/>
    </xf>
    <xf numFmtId="166" fontId="11" fillId="0" borderId="0" xfId="53" applyFont="1">
      <alignment/>
      <protection/>
    </xf>
    <xf numFmtId="3" fontId="11" fillId="0" borderId="0" xfId="53" applyNumberFormat="1" applyFont="1" applyAlignment="1">
      <alignment horizontal="center"/>
      <protection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3" fontId="60" fillId="0" borderId="14" xfId="0" applyNumberFormat="1" applyFont="1" applyFill="1" applyBorder="1" applyAlignment="1">
      <alignment horizontal="center" vertical="center" wrapText="1"/>
    </xf>
    <xf numFmtId="3" fontId="14" fillId="0" borderId="0" xfId="53" applyNumberFormat="1" applyFont="1">
      <alignment/>
      <protection/>
    </xf>
    <xf numFmtId="166" fontId="15" fillId="0" borderId="0" xfId="53" applyFont="1">
      <alignment/>
      <protection/>
    </xf>
    <xf numFmtId="3" fontId="15" fillId="0" borderId="0" xfId="53" applyNumberFormat="1" applyFont="1">
      <alignment/>
      <protection/>
    </xf>
    <xf numFmtId="0" fontId="59" fillId="0" borderId="0" xfId="0" applyFont="1" applyBorder="1" applyAlignment="1">
      <alignment/>
    </xf>
    <xf numFmtId="0" fontId="61" fillId="0" borderId="0" xfId="0" applyFont="1" applyFill="1" applyBorder="1" applyAlignment="1">
      <alignment wrapText="1"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 horizontal="center" vertical="top" wrapText="1"/>
    </xf>
    <xf numFmtId="10" fontId="59" fillId="0" borderId="0" xfId="55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1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3" fontId="12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17" fontId="12" fillId="33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0" xfId="53" applyNumberFormat="1" applyFont="1" applyBorder="1" applyAlignment="1">
      <alignment horizontal="left"/>
      <protection/>
    </xf>
    <xf numFmtId="3" fontId="12" fillId="0" borderId="0" xfId="53" applyNumberFormat="1" applyFont="1" applyBorder="1" applyAlignment="1">
      <alignment horizontal="center"/>
      <protection/>
    </xf>
    <xf numFmtId="3" fontId="12" fillId="0" borderId="13" xfId="53" applyNumberFormat="1" applyFont="1" applyBorder="1" applyAlignment="1">
      <alignment horizontal="center"/>
      <protection/>
    </xf>
    <xf numFmtId="0" fontId="62" fillId="0" borderId="0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3" fontId="12" fillId="0" borderId="13" xfId="68" applyNumberFormat="1" applyFont="1" applyBorder="1" applyAlignment="1">
      <alignment horizontal="center"/>
    </xf>
    <xf numFmtId="0" fontId="61" fillId="0" borderId="15" xfId="0" applyFont="1" applyBorder="1" applyAlignment="1">
      <alignment horizontal="center" vertical="center"/>
    </xf>
    <xf numFmtId="3" fontId="63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/>
    </xf>
    <xf numFmtId="3" fontId="61" fillId="0" borderId="14" xfId="0" applyNumberFormat="1" applyFont="1" applyBorder="1" applyAlignment="1">
      <alignment horizontal="center" vertical="center"/>
    </xf>
    <xf numFmtId="3" fontId="61" fillId="0" borderId="15" xfId="0" applyNumberFormat="1" applyFont="1" applyBorder="1" applyAlignment="1">
      <alignment horizontal="center" vertical="center"/>
    </xf>
    <xf numFmtId="4" fontId="12" fillId="0" borderId="12" xfId="53" applyNumberFormat="1" applyFont="1" applyBorder="1" applyAlignment="1">
      <alignment horizontal="center"/>
      <protection/>
    </xf>
    <xf numFmtId="3" fontId="60" fillId="0" borderId="15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7" fontId="61" fillId="0" borderId="15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3" fontId="3" fillId="34" borderId="16" xfId="47" applyNumberFormat="1" applyFill="1" applyBorder="1" applyAlignment="1" applyProtection="1">
      <alignment horizontal="center" vertical="center"/>
      <protection/>
    </xf>
    <xf numFmtId="3" fontId="3" fillId="34" borderId="17" xfId="47" applyNumberForma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3" fontId="13" fillId="34" borderId="18" xfId="47" applyNumberFormat="1" applyFont="1" applyFill="1" applyBorder="1" applyAlignment="1" applyProtection="1">
      <alignment horizontal="center" vertical="center"/>
      <protection/>
    </xf>
    <xf numFmtId="3" fontId="13" fillId="34" borderId="19" xfId="47" applyNumberFormat="1" applyFont="1" applyFill="1" applyBorder="1" applyAlignment="1" applyProtection="1">
      <alignment horizontal="center" vertical="center"/>
      <protection/>
    </xf>
    <xf numFmtId="3" fontId="13" fillId="34" borderId="20" xfId="47" applyNumberFormat="1" applyFont="1" applyFill="1" applyBorder="1" applyAlignment="1" applyProtection="1">
      <alignment horizontal="center" vertical="center"/>
      <protection/>
    </xf>
    <xf numFmtId="3" fontId="13" fillId="34" borderId="21" xfId="47" applyNumberFormat="1" applyFont="1" applyFill="1" applyBorder="1" applyAlignment="1" applyProtection="1">
      <alignment horizontal="center" vertical="center"/>
      <protection/>
    </xf>
    <xf numFmtId="3" fontId="3" fillId="34" borderId="18" xfId="47" applyNumberFormat="1" applyFill="1" applyBorder="1" applyAlignment="1" applyProtection="1">
      <alignment horizontal="center" vertical="center"/>
      <protection/>
    </xf>
    <xf numFmtId="3" fontId="3" fillId="34" borderId="19" xfId="47" applyNumberFormat="1" applyFill="1" applyBorder="1" applyAlignment="1" applyProtection="1">
      <alignment horizontal="center" vertical="center"/>
      <protection/>
    </xf>
    <xf numFmtId="3" fontId="3" fillId="34" borderId="20" xfId="47" applyNumberFormat="1" applyFill="1" applyBorder="1" applyAlignment="1" applyProtection="1">
      <alignment horizontal="center" vertical="center"/>
      <protection/>
    </xf>
    <xf numFmtId="3" fontId="3" fillId="34" borderId="21" xfId="47" applyNumberFormat="1" applyFill="1" applyBorder="1" applyAlignment="1" applyProtection="1">
      <alignment horizontal="center" vertical="center"/>
      <protection/>
    </xf>
    <xf numFmtId="3" fontId="13" fillId="34" borderId="22" xfId="47" applyNumberFormat="1" applyFont="1" applyFill="1" applyBorder="1" applyAlignment="1" applyProtection="1">
      <alignment horizontal="center" vertical="center"/>
      <protection/>
    </xf>
    <xf numFmtId="3" fontId="13" fillId="34" borderId="12" xfId="47" applyNumberFormat="1" applyFont="1" applyFill="1" applyBorder="1" applyAlignment="1" applyProtection="1">
      <alignment horizontal="center" vertical="center"/>
      <protection/>
    </xf>
    <xf numFmtId="3" fontId="3" fillId="34" borderId="22" xfId="47" applyNumberFormat="1" applyFill="1" applyBorder="1" applyAlignment="1" applyProtection="1">
      <alignment horizontal="center" vertical="center"/>
      <protection/>
    </xf>
    <xf numFmtId="3" fontId="3" fillId="34" borderId="1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25" TargetMode="External" /><Relationship Id="rId9" Type="http://schemas.openxmlformats.org/officeDocument/2006/relationships/hyperlink" Target="http://www.ibge.gov.br/cidadesat/link.php?codmun=42042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114300</xdr:rowOff>
    </xdr:from>
    <xdr:to>
      <xdr:col>8</xdr:col>
      <xdr:colOff>409575</xdr:colOff>
      <xdr:row>30</xdr:row>
      <xdr:rowOff>123825</xdr:rowOff>
    </xdr:to>
    <xdr:pic>
      <xdr:nvPicPr>
        <xdr:cNvPr id="3" name="Imagem 5" descr="brasã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486025"/>
          <a:ext cx="29718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71</v>
      </c>
    </row>
    <row r="3" ht="12.75">
      <c r="B3" s="10" t="s">
        <v>46</v>
      </c>
    </row>
    <row r="4" ht="12.75">
      <c r="B4" s="10" t="s">
        <v>14</v>
      </c>
    </row>
    <row r="5" ht="12.75">
      <c r="B5" s="13" t="s">
        <v>17</v>
      </c>
    </row>
    <row r="6" ht="12.75">
      <c r="B6" s="10" t="s">
        <v>47</v>
      </c>
    </row>
    <row r="7" ht="12.75">
      <c r="B7" s="13" t="s">
        <v>15</v>
      </c>
    </row>
    <row r="8" ht="12.75">
      <c r="B8" s="13" t="s">
        <v>16</v>
      </c>
    </row>
    <row r="9" ht="12.75">
      <c r="B9" s="10" t="s">
        <v>48</v>
      </c>
    </row>
    <row r="10" ht="12.75">
      <c r="B10" s="13" t="s">
        <v>35</v>
      </c>
    </row>
    <row r="11" ht="12.75">
      <c r="B11" s="13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ocal do Sul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8">
      <selection activeCell="B40" sqref="B40:C41"/>
    </sheetView>
  </sheetViews>
  <sheetFormatPr defaultColWidth="14.8515625" defaultRowHeight="15" customHeight="1"/>
  <cols>
    <col min="1" max="1" width="1.8515625" style="18" customWidth="1"/>
    <col min="2" max="2" width="6.421875" style="18" customWidth="1"/>
    <col min="3" max="3" width="13.8515625" style="18" customWidth="1"/>
    <col min="4" max="4" width="13.8515625" style="18" bestFit="1" customWidth="1"/>
    <col min="5" max="13" width="12.7109375" style="18" customWidth="1"/>
    <col min="14" max="14" width="12.28125" style="18" customWidth="1"/>
    <col min="15" max="15" width="13.421875" style="18" customWidth="1"/>
    <col min="16" max="16384" width="14.8515625" style="18" customWidth="1"/>
  </cols>
  <sheetData>
    <row r="1" spans="2:3" s="16" customFormat="1" ht="15" customHeight="1">
      <c r="B1" s="65" t="s">
        <v>18</v>
      </c>
      <c r="C1" s="66"/>
    </row>
    <row r="3" spans="2:14" ht="15" customHeight="1">
      <c r="B3" s="20" t="s">
        <v>33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5" ht="15" customHeight="1">
      <c r="B4" s="22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9286850.191</v>
      </c>
      <c r="D6" s="39">
        <v>8774460.707</v>
      </c>
      <c r="E6" s="39">
        <v>11396765.577</v>
      </c>
      <c r="F6" s="39">
        <v>9830693.648</v>
      </c>
      <c r="G6" s="39">
        <v>10304884.611</v>
      </c>
      <c r="H6" s="39">
        <v>11463247.538</v>
      </c>
      <c r="I6" s="39">
        <v>13651047.549</v>
      </c>
      <c r="J6" s="39">
        <v>13671699.785</v>
      </c>
      <c r="K6" s="39">
        <v>12576856.844</v>
      </c>
      <c r="L6" s="39">
        <v>12689255.149</v>
      </c>
      <c r="M6" s="39">
        <v>11896874.788</v>
      </c>
      <c r="N6" s="39">
        <v>12264833.144</v>
      </c>
      <c r="O6" s="40">
        <f aca="true" t="shared" si="0" ref="O6:O12">SUM(C6:N6)</f>
        <v>137807469.53100002</v>
      </c>
    </row>
    <row r="7" spans="2:15" ht="15" customHeight="1">
      <c r="B7" s="38">
        <v>2007</v>
      </c>
      <c r="C7" s="39">
        <v>10983867.609</v>
      </c>
      <c r="D7" s="39">
        <v>10129505.211</v>
      </c>
      <c r="E7" s="39">
        <v>12888955.944</v>
      </c>
      <c r="F7" s="39">
        <v>12446172.314</v>
      </c>
      <c r="G7" s="39">
        <v>13647281.258</v>
      </c>
      <c r="H7" s="39">
        <v>13118083.296</v>
      </c>
      <c r="I7" s="39">
        <v>14119547.669</v>
      </c>
      <c r="J7" s="39">
        <v>15100028.78</v>
      </c>
      <c r="K7" s="39">
        <v>14165675.118</v>
      </c>
      <c r="L7" s="39">
        <v>15767821.852</v>
      </c>
      <c r="M7" s="39">
        <v>14051330.343</v>
      </c>
      <c r="N7" s="39">
        <v>14230803.436</v>
      </c>
      <c r="O7" s="41">
        <f t="shared" si="0"/>
        <v>160649072.82999998</v>
      </c>
    </row>
    <row r="8" spans="2:15" ht="15" customHeight="1">
      <c r="B8" s="38">
        <v>2008</v>
      </c>
      <c r="C8" s="39">
        <v>515373.423</v>
      </c>
      <c r="D8" s="39">
        <v>631506.391</v>
      </c>
      <c r="E8" s="39">
        <v>653959.318</v>
      </c>
      <c r="F8" s="39">
        <v>657438.016</v>
      </c>
      <c r="G8" s="39">
        <v>870686.951</v>
      </c>
      <c r="H8" s="39">
        <v>801656.95</v>
      </c>
      <c r="I8" s="39">
        <v>834163.716</v>
      </c>
      <c r="J8" s="39">
        <v>796876.217</v>
      </c>
      <c r="K8" s="39">
        <v>770336.461</v>
      </c>
      <c r="L8" s="39">
        <v>747625.158</v>
      </c>
      <c r="M8" s="39">
        <v>486060.826</v>
      </c>
      <c r="N8" s="39">
        <v>565408.642</v>
      </c>
      <c r="O8" s="41">
        <f t="shared" si="0"/>
        <v>8331092.069</v>
      </c>
    </row>
    <row r="9" spans="2:15" ht="15" customHeight="1">
      <c r="B9" s="38">
        <v>2009</v>
      </c>
      <c r="C9" s="39">
        <v>9781920.008</v>
      </c>
      <c r="D9" s="39">
        <v>9586405.593</v>
      </c>
      <c r="E9" s="39">
        <v>11809225.427</v>
      </c>
      <c r="F9" s="39">
        <v>12321617.241</v>
      </c>
      <c r="G9" s="39">
        <v>11984585.301</v>
      </c>
      <c r="H9" s="39">
        <v>14467784.664</v>
      </c>
      <c r="I9" s="39">
        <v>14141930.086</v>
      </c>
      <c r="J9" s="39">
        <v>13840850.343</v>
      </c>
      <c r="K9" s="39">
        <v>13863221.927</v>
      </c>
      <c r="L9" s="39">
        <v>14081686.044</v>
      </c>
      <c r="M9" s="39">
        <v>12652892.311</v>
      </c>
      <c r="N9" s="39">
        <v>14462623.86</v>
      </c>
      <c r="O9" s="41">
        <f t="shared" si="0"/>
        <v>152994742.805</v>
      </c>
    </row>
    <row r="10" spans="2:15" ht="15" customHeight="1">
      <c r="B10" s="38">
        <v>2010</v>
      </c>
      <c r="C10" s="39">
        <v>11305066.944</v>
      </c>
      <c r="D10" s="39">
        <v>12197237.398</v>
      </c>
      <c r="E10" s="39">
        <v>15727499.154</v>
      </c>
      <c r="F10" s="39">
        <v>15161211.373</v>
      </c>
      <c r="G10" s="39">
        <v>17702500.109</v>
      </c>
      <c r="H10" s="39">
        <v>17093911.55</v>
      </c>
      <c r="I10" s="39">
        <v>17672924.687</v>
      </c>
      <c r="J10" s="39">
        <v>19236252.688</v>
      </c>
      <c r="K10" s="39">
        <v>18832790.42</v>
      </c>
      <c r="L10" s="39">
        <v>18380418.198</v>
      </c>
      <c r="M10" s="39">
        <v>17687332.378</v>
      </c>
      <c r="N10" s="39">
        <v>20918140.436</v>
      </c>
      <c r="O10" s="41">
        <f t="shared" si="0"/>
        <v>201915285.335</v>
      </c>
    </row>
    <row r="11" spans="2:15" ht="15" customHeight="1">
      <c r="B11" s="70">
        <v>2011</v>
      </c>
      <c r="C11" s="71">
        <v>15214352.952</v>
      </c>
      <c r="D11" s="71">
        <v>16732470.279</v>
      </c>
      <c r="E11" s="71">
        <v>19285976.953</v>
      </c>
      <c r="F11" s="71">
        <v>20172976.975</v>
      </c>
      <c r="G11" s="71">
        <v>23208656.952</v>
      </c>
      <c r="H11" s="71">
        <v>23689078.794</v>
      </c>
      <c r="I11" s="71">
        <v>22251876.846</v>
      </c>
      <c r="J11" s="71">
        <v>26158507.329</v>
      </c>
      <c r="K11" s="71">
        <v>23285058.03</v>
      </c>
      <c r="L11" s="71">
        <v>22139952.919</v>
      </c>
      <c r="M11" s="71">
        <v>21773462.792</v>
      </c>
      <c r="N11" s="71">
        <v>22127203.947</v>
      </c>
      <c r="O11" s="41">
        <f t="shared" si="0"/>
        <v>256039574.76799998</v>
      </c>
    </row>
    <row r="12" spans="2:15" ht="15" customHeight="1">
      <c r="B12" s="42">
        <v>2012</v>
      </c>
      <c r="C12" s="43">
        <v>16141225</v>
      </c>
      <c r="D12" s="43">
        <v>18027792</v>
      </c>
      <c r="E12" s="43">
        <v>20910732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55079749</v>
      </c>
    </row>
    <row r="13" spans="2:15" ht="15" customHeight="1">
      <c r="B13" s="18" t="s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>
        <f>SUM(O6:O12)</f>
        <v>972816986.338</v>
      </c>
    </row>
    <row r="14" ht="15" customHeight="1">
      <c r="O14" s="46"/>
    </row>
    <row r="15" spans="2:15" ht="15" customHeight="1">
      <c r="B15" s="20" t="s">
        <v>33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" customHeight="1">
      <c r="B16" s="22" t="s">
        <v>41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5" customHeight="1" thickBot="1">
      <c r="B17" s="24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</row>
    <row r="18" spans="2:15" ht="15" customHeight="1" thickTop="1">
      <c r="B18" s="38">
        <v>2006</v>
      </c>
      <c r="C18" s="39">
        <v>6451583.442</v>
      </c>
      <c r="D18" s="39">
        <v>5971518.694</v>
      </c>
      <c r="E18" s="39">
        <v>7706591.108</v>
      </c>
      <c r="F18" s="39">
        <v>6741387.155</v>
      </c>
      <c r="G18" s="39">
        <v>7287576.65</v>
      </c>
      <c r="H18" s="39">
        <v>7365110.533</v>
      </c>
      <c r="I18" s="39">
        <v>7991677.185</v>
      </c>
      <c r="J18" s="39">
        <v>9117177.055</v>
      </c>
      <c r="K18" s="39">
        <v>8108928.969</v>
      </c>
      <c r="L18" s="39">
        <v>8738125.726</v>
      </c>
      <c r="M18" s="39">
        <v>8658192.546</v>
      </c>
      <c r="N18" s="39">
        <v>7212971.742</v>
      </c>
      <c r="O18" s="40">
        <f aca="true" t="shared" si="1" ref="O18:O24">SUM(C18:N18)</f>
        <v>91350840.805</v>
      </c>
    </row>
    <row r="19" spans="2:15" ht="15" customHeight="1">
      <c r="B19" s="38">
        <v>2007</v>
      </c>
      <c r="C19" s="39">
        <v>8460558.886</v>
      </c>
      <c r="D19" s="39">
        <v>7228890.125</v>
      </c>
      <c r="E19" s="39">
        <v>9585314.219</v>
      </c>
      <c r="F19" s="39">
        <v>8265465.151</v>
      </c>
      <c r="G19" s="39">
        <v>9793819.576</v>
      </c>
      <c r="H19" s="39">
        <v>9295617.598</v>
      </c>
      <c r="I19" s="39">
        <v>10775199.036</v>
      </c>
      <c r="J19" s="39">
        <v>11559257.073</v>
      </c>
      <c r="K19" s="39">
        <v>10690974.289</v>
      </c>
      <c r="L19" s="39">
        <v>12339139.645</v>
      </c>
      <c r="M19" s="39">
        <v>12030737.023</v>
      </c>
      <c r="N19" s="39">
        <v>10592473.629</v>
      </c>
      <c r="O19" s="41">
        <f t="shared" si="1"/>
        <v>120617446.25</v>
      </c>
    </row>
    <row r="20" spans="2:15" ht="15" customHeight="1">
      <c r="B20" s="38">
        <v>2008</v>
      </c>
      <c r="C20" s="39">
        <v>632854.184</v>
      </c>
      <c r="D20" s="39">
        <v>589135.935</v>
      </c>
      <c r="E20" s="39">
        <v>549861.714</v>
      </c>
      <c r="F20" s="39">
        <v>568883.91</v>
      </c>
      <c r="G20" s="39">
        <v>685618.224</v>
      </c>
      <c r="H20" s="39">
        <v>701540.554</v>
      </c>
      <c r="I20" s="39">
        <v>741911.265</v>
      </c>
      <c r="J20" s="39">
        <v>804434.336</v>
      </c>
      <c r="K20" s="39">
        <v>804528.014</v>
      </c>
      <c r="L20" s="39">
        <v>745246.908</v>
      </c>
      <c r="M20" s="39">
        <v>597649.118</v>
      </c>
      <c r="N20" s="39">
        <v>519059.693</v>
      </c>
      <c r="O20" s="41">
        <f t="shared" si="1"/>
        <v>7940723.8549999995</v>
      </c>
    </row>
    <row r="21" spans="2:15" ht="15" customHeight="1">
      <c r="B21" s="38">
        <v>2009</v>
      </c>
      <c r="C21" s="39">
        <v>10311642.361</v>
      </c>
      <c r="D21" s="39">
        <v>7825670.189</v>
      </c>
      <c r="E21" s="39">
        <v>10053047.413</v>
      </c>
      <c r="F21" s="39">
        <v>8629548.972</v>
      </c>
      <c r="G21" s="39">
        <v>9361505.436</v>
      </c>
      <c r="H21" s="39">
        <v>9864887.68</v>
      </c>
      <c r="I21" s="39">
        <v>11231404.032</v>
      </c>
      <c r="J21" s="39">
        <v>10787874.378</v>
      </c>
      <c r="K21" s="39">
        <v>12554379.998</v>
      </c>
      <c r="L21" s="39">
        <v>12766155.04</v>
      </c>
      <c r="M21" s="39">
        <v>12042461.279</v>
      </c>
      <c r="N21" s="39">
        <v>12293766.21</v>
      </c>
      <c r="O21" s="41">
        <f t="shared" si="1"/>
        <v>127722342.988</v>
      </c>
    </row>
    <row r="22" spans="2:15" ht="15" customHeight="1">
      <c r="B22" s="70">
        <v>2010</v>
      </c>
      <c r="C22" s="71">
        <v>11485732.546</v>
      </c>
      <c r="D22" s="71">
        <v>11808067.882</v>
      </c>
      <c r="E22" s="71">
        <v>15055314.758</v>
      </c>
      <c r="F22" s="71">
        <v>13878955.627</v>
      </c>
      <c r="G22" s="71">
        <v>14252157.929</v>
      </c>
      <c r="H22" s="71">
        <v>14827231.355</v>
      </c>
      <c r="I22" s="71">
        <v>16329284.158</v>
      </c>
      <c r="J22" s="71">
        <v>16844911.126</v>
      </c>
      <c r="K22" s="71">
        <v>17755273.642</v>
      </c>
      <c r="L22" s="71">
        <v>16553991.227</v>
      </c>
      <c r="M22" s="71">
        <v>17395845.472</v>
      </c>
      <c r="N22" s="71">
        <v>15573971.564</v>
      </c>
      <c r="O22" s="41">
        <f t="shared" si="1"/>
        <v>181760737.286</v>
      </c>
    </row>
    <row r="23" spans="2:15" ht="15" customHeight="1">
      <c r="B23" s="70">
        <v>2011</v>
      </c>
      <c r="C23" s="71">
        <v>14816695.123</v>
      </c>
      <c r="D23" s="71">
        <v>15538191.743</v>
      </c>
      <c r="E23" s="71">
        <v>17734365.659</v>
      </c>
      <c r="F23" s="71">
        <v>18311796.67</v>
      </c>
      <c r="G23" s="71">
        <v>19684563.177</v>
      </c>
      <c r="H23" s="71">
        <v>19259135.435</v>
      </c>
      <c r="I23" s="71">
        <v>19113421.104</v>
      </c>
      <c r="J23" s="71">
        <v>22280405.994</v>
      </c>
      <c r="K23" s="71">
        <v>20212826.932</v>
      </c>
      <c r="L23" s="71">
        <v>19784954.244</v>
      </c>
      <c r="M23" s="71">
        <v>21195250.933</v>
      </c>
      <c r="N23" s="71">
        <v>18313505.876</v>
      </c>
      <c r="O23" s="41">
        <f t="shared" si="1"/>
        <v>226245112.89</v>
      </c>
    </row>
    <row r="24" spans="2:15" ht="15" customHeight="1">
      <c r="B24" s="42">
        <v>2012</v>
      </c>
      <c r="C24" s="43">
        <v>17433362</v>
      </c>
      <c r="D24" s="43">
        <v>16312942</v>
      </c>
      <c r="E24" s="43">
        <v>18891948</v>
      </c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52638252</v>
      </c>
    </row>
    <row r="25" spans="2:15" ht="15" customHeight="1">
      <c r="B25" s="18" t="s">
        <v>42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6">
        <f>SUM(O18:O24)</f>
        <v>808275456.074</v>
      </c>
    </row>
    <row r="26" ht="15" customHeight="1">
      <c r="O26" s="46"/>
    </row>
    <row r="27" spans="2:15" ht="15" customHeight="1">
      <c r="B27" s="20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2" t="s">
        <v>41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5" customHeight="1" thickBot="1"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</row>
    <row r="30" spans="2:15" ht="15" customHeight="1" thickTop="1">
      <c r="B30" s="38">
        <v>2006</v>
      </c>
      <c r="C30" s="39">
        <f aca="true" t="shared" si="2" ref="C30:N30">C6-C18</f>
        <v>2835266.749</v>
      </c>
      <c r="D30" s="39">
        <f t="shared" si="2"/>
        <v>2802942.0130000003</v>
      </c>
      <c r="E30" s="39">
        <f t="shared" si="2"/>
        <v>3690174.4689999996</v>
      </c>
      <c r="F30" s="39">
        <f t="shared" si="2"/>
        <v>3089306.493</v>
      </c>
      <c r="G30" s="39">
        <f t="shared" si="2"/>
        <v>3017307.960999999</v>
      </c>
      <c r="H30" s="39">
        <f t="shared" si="2"/>
        <v>4098137.005000001</v>
      </c>
      <c r="I30" s="39">
        <f t="shared" si="2"/>
        <v>5659370.364000001</v>
      </c>
      <c r="J30" s="39">
        <f t="shared" si="2"/>
        <v>4554522.73</v>
      </c>
      <c r="K30" s="39">
        <f t="shared" si="2"/>
        <v>4467927.875000001</v>
      </c>
      <c r="L30" s="39">
        <f t="shared" si="2"/>
        <v>3951129.4230000004</v>
      </c>
      <c r="M30" s="39">
        <f t="shared" si="2"/>
        <v>3238682.2420000006</v>
      </c>
      <c r="N30" s="39">
        <f t="shared" si="2"/>
        <v>5051861.402</v>
      </c>
      <c r="O30" s="40">
        <f aca="true" t="shared" si="3" ref="O30:O36">SUM(C30:N30)</f>
        <v>46456628.726</v>
      </c>
    </row>
    <row r="31" spans="2:15" ht="15" customHeight="1">
      <c r="B31" s="38">
        <v>2007</v>
      </c>
      <c r="C31" s="39">
        <f aca="true" t="shared" si="4" ref="C31:N31">C7-C19</f>
        <v>2523308.7229999993</v>
      </c>
      <c r="D31" s="39">
        <f t="shared" si="4"/>
        <v>2900615.085999999</v>
      </c>
      <c r="E31" s="39">
        <f t="shared" si="4"/>
        <v>3303641.7249999996</v>
      </c>
      <c r="F31" s="39">
        <f t="shared" si="4"/>
        <v>4180707.1629999997</v>
      </c>
      <c r="G31" s="39">
        <f t="shared" si="4"/>
        <v>3853461.682</v>
      </c>
      <c r="H31" s="39">
        <f t="shared" si="4"/>
        <v>3822465.698000001</v>
      </c>
      <c r="I31" s="39">
        <f t="shared" si="4"/>
        <v>3344348.6329999994</v>
      </c>
      <c r="J31" s="39">
        <f t="shared" si="4"/>
        <v>3540771.7069999985</v>
      </c>
      <c r="K31" s="39">
        <f t="shared" si="4"/>
        <v>3474700.829</v>
      </c>
      <c r="L31" s="39">
        <f t="shared" si="4"/>
        <v>3428682.2070000004</v>
      </c>
      <c r="M31" s="39">
        <f t="shared" si="4"/>
        <v>2020593.3200000003</v>
      </c>
      <c r="N31" s="39">
        <f t="shared" si="4"/>
        <v>3638329.807</v>
      </c>
      <c r="O31" s="41">
        <f t="shared" si="3"/>
        <v>40031626.58</v>
      </c>
    </row>
    <row r="32" spans="2:15" ht="15" customHeight="1">
      <c r="B32" s="38">
        <v>2008</v>
      </c>
      <c r="C32" s="39">
        <f aca="true" t="shared" si="5" ref="C32:N32">C8-C20</f>
        <v>-117480.761</v>
      </c>
      <c r="D32" s="39">
        <f t="shared" si="5"/>
        <v>42370.45599999989</v>
      </c>
      <c r="E32" s="39">
        <f t="shared" si="5"/>
        <v>104097.60399999993</v>
      </c>
      <c r="F32" s="39">
        <f t="shared" si="5"/>
        <v>88554.10599999991</v>
      </c>
      <c r="G32" s="39">
        <f t="shared" si="5"/>
        <v>185068.72699999996</v>
      </c>
      <c r="H32" s="39">
        <f t="shared" si="5"/>
        <v>100116.39599999995</v>
      </c>
      <c r="I32" s="39">
        <f t="shared" si="5"/>
        <v>92252.451</v>
      </c>
      <c r="J32" s="39">
        <f t="shared" si="5"/>
        <v>-7558.119000000064</v>
      </c>
      <c r="K32" s="39">
        <f t="shared" si="5"/>
        <v>-34191.552999999956</v>
      </c>
      <c r="L32" s="39">
        <f t="shared" si="5"/>
        <v>2378.25</v>
      </c>
      <c r="M32" s="39">
        <f t="shared" si="5"/>
        <v>-111588.29200000002</v>
      </c>
      <c r="N32" s="39">
        <f t="shared" si="5"/>
        <v>46348.948999999964</v>
      </c>
      <c r="O32" s="41">
        <f t="shared" si="3"/>
        <v>390368.21399999957</v>
      </c>
    </row>
    <row r="33" spans="2:15" ht="15" customHeight="1">
      <c r="B33" s="38">
        <v>2009</v>
      </c>
      <c r="C33" s="39">
        <f aca="true" t="shared" si="6" ref="C33:N33">C9-C21</f>
        <v>-529722.3530000001</v>
      </c>
      <c r="D33" s="39">
        <f t="shared" si="6"/>
        <v>1760735.404</v>
      </c>
      <c r="E33" s="39">
        <f t="shared" si="6"/>
        <v>1756178.0139999986</v>
      </c>
      <c r="F33" s="39">
        <f t="shared" si="6"/>
        <v>3692068.2690000013</v>
      </c>
      <c r="G33" s="39">
        <f t="shared" si="6"/>
        <v>2623079.865</v>
      </c>
      <c r="H33" s="39">
        <f t="shared" si="6"/>
        <v>4602896.984000001</v>
      </c>
      <c r="I33" s="39">
        <f t="shared" si="6"/>
        <v>2910526.0539999995</v>
      </c>
      <c r="J33" s="39">
        <f t="shared" si="6"/>
        <v>3052975.965</v>
      </c>
      <c r="K33" s="39">
        <f t="shared" si="6"/>
        <v>1308841.9289999995</v>
      </c>
      <c r="L33" s="39">
        <f t="shared" si="6"/>
        <v>1315531.0040000007</v>
      </c>
      <c r="M33" s="39">
        <f t="shared" si="6"/>
        <v>610431.0320000015</v>
      </c>
      <c r="N33" s="39">
        <f t="shared" si="6"/>
        <v>2168857.6499999985</v>
      </c>
      <c r="O33" s="41">
        <f t="shared" si="3"/>
        <v>25272399.817000005</v>
      </c>
    </row>
    <row r="34" spans="2:15" ht="15" customHeight="1">
      <c r="B34" s="38">
        <v>2010</v>
      </c>
      <c r="C34" s="71">
        <f aca="true" t="shared" si="7" ref="C34:N34">C10-C22</f>
        <v>-180665.60199999996</v>
      </c>
      <c r="D34" s="39">
        <f t="shared" si="7"/>
        <v>389169.51600000076</v>
      </c>
      <c r="E34" s="39">
        <f t="shared" si="7"/>
        <v>672184.3959999997</v>
      </c>
      <c r="F34" s="39">
        <f t="shared" si="7"/>
        <v>1282255.7459999993</v>
      </c>
      <c r="G34" s="39">
        <f t="shared" si="7"/>
        <v>3450342.1800000016</v>
      </c>
      <c r="H34" s="39">
        <f t="shared" si="7"/>
        <v>2266680.1950000003</v>
      </c>
      <c r="I34" s="39">
        <f t="shared" si="7"/>
        <v>1343640.5289999992</v>
      </c>
      <c r="J34" s="39">
        <f t="shared" si="7"/>
        <v>2391341.5620000027</v>
      </c>
      <c r="K34" s="39">
        <f t="shared" si="7"/>
        <v>1077516.7780000009</v>
      </c>
      <c r="L34" s="39">
        <f t="shared" si="7"/>
        <v>1826426.970999999</v>
      </c>
      <c r="M34" s="39">
        <f t="shared" si="7"/>
        <v>291486.9059999995</v>
      </c>
      <c r="N34" s="39">
        <f t="shared" si="7"/>
        <v>5344168.872000001</v>
      </c>
      <c r="O34" s="41">
        <f t="shared" si="3"/>
        <v>20154548.049000002</v>
      </c>
    </row>
    <row r="35" spans="2:15" ht="15" customHeight="1">
      <c r="B35" s="70">
        <v>2011</v>
      </c>
      <c r="C35" s="71">
        <f aca="true" t="shared" si="8" ref="C35:N35">C11-C23</f>
        <v>397657.8289999999</v>
      </c>
      <c r="D35" s="71">
        <f t="shared" si="8"/>
        <v>1194278.5359999985</v>
      </c>
      <c r="E35" s="71">
        <f t="shared" si="8"/>
        <v>1551611.2939999998</v>
      </c>
      <c r="F35" s="71">
        <f t="shared" si="8"/>
        <v>1861180.3049999997</v>
      </c>
      <c r="G35" s="71">
        <f t="shared" si="8"/>
        <v>3524093.7749999985</v>
      </c>
      <c r="H35" s="71">
        <f t="shared" si="8"/>
        <v>4429943.359000001</v>
      </c>
      <c r="I35" s="71">
        <f t="shared" si="8"/>
        <v>3138455.7420000024</v>
      </c>
      <c r="J35" s="71">
        <f t="shared" si="8"/>
        <v>3878101.335000001</v>
      </c>
      <c r="K35" s="71">
        <f t="shared" si="8"/>
        <v>3072231.098000001</v>
      </c>
      <c r="L35" s="71">
        <f t="shared" si="8"/>
        <v>2354998.6750000007</v>
      </c>
      <c r="M35" s="71">
        <f t="shared" si="8"/>
        <v>578211.8590000011</v>
      </c>
      <c r="N35" s="71">
        <f t="shared" si="8"/>
        <v>3813698.0710000023</v>
      </c>
      <c r="O35" s="41">
        <f t="shared" si="3"/>
        <v>29794461.878000006</v>
      </c>
    </row>
    <row r="36" spans="2:15" ht="15" customHeight="1">
      <c r="B36" s="42">
        <v>2012</v>
      </c>
      <c r="C36" s="43">
        <f>C12-C24</f>
        <v>-1292137</v>
      </c>
      <c r="D36" s="43">
        <f>D12-D24</f>
        <v>1714850</v>
      </c>
      <c r="E36" s="43">
        <f>E12-E24</f>
        <v>2018784</v>
      </c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3"/>
        <v>2441497</v>
      </c>
    </row>
    <row r="37" spans="2:15" ht="15" customHeight="1">
      <c r="B37" s="18" t="s">
        <v>42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6">
        <f>SUM(O30:O36)</f>
        <v>164541530.264</v>
      </c>
    </row>
    <row r="38" spans="2:3" ht="15" customHeight="1">
      <c r="B38" s="53" t="s">
        <v>43</v>
      </c>
      <c r="C38" s="39"/>
    </row>
    <row r="40" spans="2:3" ht="15" customHeight="1">
      <c r="B40" s="96" t="s">
        <v>40</v>
      </c>
      <c r="C40" s="97"/>
    </row>
    <row r="41" spans="2:3" ht="15" customHeight="1">
      <c r="B41" s="98"/>
      <c r="C41" s="99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10 O18:O22 O11:O12 O23:O24 O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3.57421875" style="19" bestFit="1" customWidth="1"/>
    <col min="16" max="16" width="10.5742187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5" s="16" customFormat="1" ht="15" customHeight="1">
      <c r="B1" s="85" t="s">
        <v>18</v>
      </c>
      <c r="C1" s="85"/>
      <c r="D1" s="85"/>
      <c r="E1" s="15"/>
      <c r="F1" s="15"/>
      <c r="L1" s="36"/>
      <c r="O1" s="17"/>
    </row>
    <row r="2" spans="3:15" ht="15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" customHeight="1">
      <c r="B3" s="20" t="s">
        <v>49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" customHeight="1">
      <c r="B4" s="22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7469.834</v>
      </c>
      <c r="D6" s="39">
        <v>6935.121</v>
      </c>
      <c r="E6" s="39">
        <v>8366.79</v>
      </c>
      <c r="F6" s="39">
        <v>6790.023</v>
      </c>
      <c r="G6" s="39">
        <v>7282.278</v>
      </c>
      <c r="H6" s="39">
        <v>6835.312</v>
      </c>
      <c r="I6" s="39">
        <v>7390.308</v>
      </c>
      <c r="J6" s="39">
        <v>7809.946</v>
      </c>
      <c r="K6" s="39">
        <v>7164.323</v>
      </c>
      <c r="L6" s="39">
        <v>6103.856</v>
      </c>
      <c r="M6" s="39">
        <v>6920.482</v>
      </c>
      <c r="N6" s="39">
        <v>5838.918</v>
      </c>
      <c r="O6" s="40">
        <f aca="true" t="shared" si="0" ref="O6:O12">SUM(C6:N6)</f>
        <v>84907.191</v>
      </c>
    </row>
    <row r="7" spans="2:15" ht="15" customHeight="1">
      <c r="B7" s="38">
        <v>2007</v>
      </c>
      <c r="C7" s="39">
        <v>4907.824</v>
      </c>
      <c r="D7" s="39">
        <v>6108.475</v>
      </c>
      <c r="E7" s="39">
        <v>5973.846</v>
      </c>
      <c r="F7" s="39">
        <v>7056.365</v>
      </c>
      <c r="G7" s="39">
        <v>5510.183</v>
      </c>
      <c r="H7" s="39">
        <v>4946.241</v>
      </c>
      <c r="I7" s="39">
        <v>6270.592</v>
      </c>
      <c r="J7" s="39">
        <v>5172.742</v>
      </c>
      <c r="K7" s="39">
        <v>4502.233</v>
      </c>
      <c r="L7" s="39">
        <v>5280.733</v>
      </c>
      <c r="M7" s="39">
        <v>4612.389</v>
      </c>
      <c r="N7" s="39">
        <v>4036.11</v>
      </c>
      <c r="O7" s="41">
        <f t="shared" si="0"/>
        <v>64377.73299999999</v>
      </c>
    </row>
    <row r="8" spans="2:15" ht="15" customHeight="1">
      <c r="B8" s="38">
        <v>2008</v>
      </c>
      <c r="C8" s="39">
        <v>4922.511</v>
      </c>
      <c r="D8" s="39">
        <v>4318.259</v>
      </c>
      <c r="E8" s="39">
        <v>4292.223</v>
      </c>
      <c r="F8" s="39">
        <v>4221.158</v>
      </c>
      <c r="G8" s="39">
        <v>5255.629</v>
      </c>
      <c r="H8" s="39">
        <v>6063.978</v>
      </c>
      <c r="I8" s="39">
        <v>4572.489</v>
      </c>
      <c r="J8" s="39">
        <v>3453.707</v>
      </c>
      <c r="K8" s="39">
        <v>3626.928</v>
      </c>
      <c r="L8" s="39">
        <v>3313.28</v>
      </c>
      <c r="M8" s="39">
        <v>2935.615</v>
      </c>
      <c r="N8" s="39">
        <v>2489.194</v>
      </c>
      <c r="O8" s="41">
        <f t="shared" si="0"/>
        <v>49464.971000000005</v>
      </c>
    </row>
    <row r="9" spans="2:15" ht="15" customHeight="1">
      <c r="B9" s="38">
        <v>2009</v>
      </c>
      <c r="C9" s="39">
        <v>3050.044</v>
      </c>
      <c r="D9" s="39">
        <v>2544.485</v>
      </c>
      <c r="E9" s="39">
        <v>2783.453</v>
      </c>
      <c r="F9" s="39">
        <v>3378.833</v>
      </c>
      <c r="G9" s="39">
        <v>3291.767</v>
      </c>
      <c r="H9" s="39">
        <v>2357.33</v>
      </c>
      <c r="I9" s="39">
        <v>2204.787</v>
      </c>
      <c r="J9" s="39">
        <v>2363.877</v>
      </c>
      <c r="K9" s="39">
        <v>2834.702</v>
      </c>
      <c r="L9" s="39">
        <v>2577.162</v>
      </c>
      <c r="M9" s="39">
        <v>1696.958</v>
      </c>
      <c r="N9" s="39">
        <v>2394.246</v>
      </c>
      <c r="O9" s="41">
        <f t="shared" si="0"/>
        <v>31477.644</v>
      </c>
    </row>
    <row r="10" spans="2:15" ht="15" customHeight="1">
      <c r="B10" s="70">
        <v>2010</v>
      </c>
      <c r="C10" s="71">
        <v>2256.787</v>
      </c>
      <c r="D10" s="71">
        <v>1987.924</v>
      </c>
      <c r="E10" s="71">
        <v>2692.08</v>
      </c>
      <c r="F10" s="71">
        <v>2418.616</v>
      </c>
      <c r="G10" s="71">
        <v>2290.823</v>
      </c>
      <c r="H10" s="71">
        <v>2649.012</v>
      </c>
      <c r="I10" s="71">
        <v>2653.234</v>
      </c>
      <c r="J10" s="71">
        <v>2725.167</v>
      </c>
      <c r="K10" s="71">
        <v>2744</v>
      </c>
      <c r="L10" s="71">
        <v>2988.384</v>
      </c>
      <c r="M10" s="71">
        <v>2190.724</v>
      </c>
      <c r="N10" s="71">
        <v>2229.036</v>
      </c>
      <c r="O10" s="41">
        <f t="shared" si="0"/>
        <v>29825.787000000004</v>
      </c>
    </row>
    <row r="11" spans="2:15" ht="15" customHeight="1">
      <c r="B11" s="70">
        <v>2011</v>
      </c>
      <c r="C11" s="71">
        <v>3001.177</v>
      </c>
      <c r="D11" s="71">
        <v>2719.554</v>
      </c>
      <c r="E11" s="71">
        <v>3478.186</v>
      </c>
      <c r="F11" s="71">
        <v>2439.844</v>
      </c>
      <c r="G11" s="71">
        <v>3120.847</v>
      </c>
      <c r="H11" s="71">
        <v>2895.791</v>
      </c>
      <c r="I11" s="71">
        <v>2276.765</v>
      </c>
      <c r="J11" s="71">
        <v>2250.347</v>
      </c>
      <c r="K11" s="71">
        <v>2047.913</v>
      </c>
      <c r="L11" s="71">
        <v>2786.529</v>
      </c>
      <c r="M11" s="71">
        <v>2383.969</v>
      </c>
      <c r="N11" s="71">
        <v>2112.378</v>
      </c>
      <c r="O11" s="41">
        <f t="shared" si="0"/>
        <v>31513.3</v>
      </c>
    </row>
    <row r="12" spans="2:15" ht="15" customHeight="1">
      <c r="B12" s="42">
        <v>2012</v>
      </c>
      <c r="C12" s="43">
        <v>2743</v>
      </c>
      <c r="D12" s="43">
        <v>2409</v>
      </c>
      <c r="E12" s="43">
        <v>2638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7790</v>
      </c>
    </row>
    <row r="13" spans="2:15" ht="15" customHeight="1">
      <c r="B13" s="18" t="s">
        <v>42</v>
      </c>
      <c r="O13" s="46">
        <f>SUM(O6:O12)</f>
        <v>299356.62600000005</v>
      </c>
    </row>
    <row r="15" ht="15" customHeight="1">
      <c r="B15" s="53" t="s">
        <v>43</v>
      </c>
    </row>
    <row r="17" spans="2:3" ht="15" customHeight="1">
      <c r="B17" s="100" t="s">
        <v>40</v>
      </c>
      <c r="C17" s="101"/>
    </row>
    <row r="18" spans="2:3" ht="15" customHeight="1">
      <c r="B18" s="102"/>
      <c r="C18" s="103"/>
    </row>
    <row r="19" ht="15" customHeight="1">
      <c r="D19" s="77"/>
    </row>
  </sheetData>
  <sheetProtection/>
  <mergeCells count="2">
    <mergeCell ref="B1:D1"/>
    <mergeCell ref="B17:C18"/>
  </mergeCells>
  <hyperlinks>
    <hyperlink ref="B17:C18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7"/>
  <sheetViews>
    <sheetView showGridLines="0" zoomScaleSheetLayoutView="100" zoomScalePageLayoutView="0" workbookViewId="0" topLeftCell="A1">
      <selection activeCell="B16" sqref="B16:B17"/>
    </sheetView>
  </sheetViews>
  <sheetFormatPr defaultColWidth="14.8515625" defaultRowHeight="15" customHeight="1"/>
  <cols>
    <col min="1" max="1" width="3.7109375" style="7" customWidth="1"/>
    <col min="2" max="2" width="60.57421875" style="11" customWidth="1"/>
    <col min="3" max="4" width="14.7109375" style="11" customWidth="1"/>
    <col min="5" max="7" width="10.28125" style="8" customWidth="1"/>
    <col min="8" max="8" width="14.7109375" style="8" customWidth="1"/>
    <col min="9" max="9" width="10.28125" style="8" customWidth="1"/>
    <col min="10" max="10" width="14.7109375" style="8" customWidth="1"/>
    <col min="11" max="14" width="10.28125" style="8" customWidth="1"/>
    <col min="15" max="15" width="12.57421875" style="8" bestFit="1" customWidth="1"/>
    <col min="16" max="23" width="14.8515625" style="8" customWidth="1"/>
    <col min="24" max="16384" width="14.8515625" style="7" customWidth="1"/>
  </cols>
  <sheetData>
    <row r="1" spans="1:15" ht="15" customHeight="1">
      <c r="A1" s="18"/>
      <c r="B1" s="47"/>
      <c r="C1" s="47"/>
      <c r="D1" s="47"/>
      <c r="E1" s="5"/>
      <c r="F1" s="5"/>
      <c r="G1" s="5"/>
      <c r="H1" s="5"/>
      <c r="I1" s="3"/>
      <c r="J1" s="5"/>
      <c r="K1" s="5"/>
      <c r="L1" s="5"/>
      <c r="M1" s="3"/>
      <c r="N1" s="3"/>
      <c r="O1" s="3"/>
    </row>
    <row r="2" spans="1:15" ht="15" customHeight="1">
      <c r="A2" s="18"/>
      <c r="B2" s="86" t="s">
        <v>50</v>
      </c>
      <c r="C2" s="86"/>
      <c r="D2" s="86"/>
      <c r="E2" s="6"/>
      <c r="F2" s="6"/>
      <c r="G2" s="6"/>
      <c r="H2" s="14"/>
      <c r="I2" s="6"/>
      <c r="K2" s="6"/>
      <c r="L2" s="6"/>
      <c r="M2" s="6"/>
      <c r="N2" s="6"/>
      <c r="O2" s="6"/>
    </row>
    <row r="3" spans="1:15" ht="15" customHeight="1" thickBot="1">
      <c r="A3" s="18"/>
      <c r="B3" s="91" t="s">
        <v>62</v>
      </c>
      <c r="C3" s="91"/>
      <c r="D3" s="91"/>
      <c r="E3" s="5"/>
      <c r="F3" s="5"/>
      <c r="G3" s="5"/>
      <c r="H3" s="14"/>
      <c r="I3" s="3"/>
      <c r="K3" s="5"/>
      <c r="L3" s="4"/>
      <c r="M3" s="4"/>
      <c r="N3" s="4"/>
      <c r="O3" s="4"/>
    </row>
    <row r="4" spans="1:15" ht="15" customHeight="1" thickBot="1" thickTop="1">
      <c r="A4" s="18"/>
      <c r="B4" s="87" t="s">
        <v>19</v>
      </c>
      <c r="C4" s="89">
        <v>40969</v>
      </c>
      <c r="D4" s="90"/>
      <c r="E4" s="3"/>
      <c r="F4" s="3"/>
      <c r="G4" s="3"/>
      <c r="H4" s="14"/>
      <c r="I4" s="3"/>
      <c r="K4" s="3"/>
      <c r="L4" s="3"/>
      <c r="M4" s="3"/>
      <c r="N4" s="3"/>
      <c r="O4" s="3"/>
    </row>
    <row r="5" spans="1:15" ht="15" customHeight="1" thickBot="1" thickTop="1">
      <c r="A5" s="18"/>
      <c r="B5" s="88"/>
      <c r="C5" s="83" t="s">
        <v>20</v>
      </c>
      <c r="D5" s="83" t="s">
        <v>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thickTop="1">
      <c r="A6" s="18"/>
      <c r="B6" s="67" t="s">
        <v>45</v>
      </c>
      <c r="C6" s="49">
        <v>2419957</v>
      </c>
      <c r="D6" s="49">
        <v>5379320</v>
      </c>
      <c r="E6" s="73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18"/>
      <c r="B7" s="67" t="s">
        <v>60</v>
      </c>
      <c r="C7" s="49">
        <v>185747</v>
      </c>
      <c r="D7" s="49">
        <v>179970</v>
      </c>
      <c r="E7" s="73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18"/>
      <c r="B8" s="67" t="s">
        <v>61</v>
      </c>
      <c r="C8" s="49">
        <v>28850</v>
      </c>
      <c r="D8" s="49">
        <v>2377</v>
      </c>
      <c r="E8" s="73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thickBot="1">
      <c r="A9" s="18"/>
      <c r="B9" s="68" t="s">
        <v>56</v>
      </c>
      <c r="C9" s="51">
        <v>3180</v>
      </c>
      <c r="D9" s="74">
        <v>617</v>
      </c>
      <c r="E9" s="73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 thickBot="1" thickTop="1">
      <c r="A10" s="18"/>
      <c r="B10" s="62" t="s">
        <v>59</v>
      </c>
      <c r="C10" s="79">
        <f>SUM(C6:C9)</f>
        <v>2637734</v>
      </c>
      <c r="D10" s="79">
        <f>SUM(D6:D9)</f>
        <v>5562284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customHeight="1" thickBot="1" thickTop="1">
      <c r="A11" s="18"/>
      <c r="B11" s="62" t="s">
        <v>22</v>
      </c>
      <c r="C11" s="79">
        <v>0</v>
      </c>
      <c r="D11" s="79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 thickBot="1" thickTop="1">
      <c r="A12" s="18"/>
      <c r="B12" s="63" t="s">
        <v>23</v>
      </c>
      <c r="C12" s="80">
        <f>SUM(C10:C11)</f>
        <v>2637734</v>
      </c>
      <c r="D12" s="80">
        <f>SUM(D10:D11)</f>
        <v>5562284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 customHeight="1" thickTop="1">
      <c r="A13" s="18"/>
      <c r="B13" s="53"/>
      <c r="C13" s="54"/>
      <c r="D13" s="54"/>
      <c r="E13" s="54"/>
      <c r="F13" s="54"/>
      <c r="G13" s="54"/>
      <c r="H13" s="54"/>
      <c r="I13" s="54"/>
      <c r="J13" s="54"/>
      <c r="K13" s="52"/>
      <c r="L13" s="5"/>
      <c r="M13" s="5"/>
      <c r="N13" s="5"/>
      <c r="O13" s="5"/>
    </row>
    <row r="14" spans="2:15" ht="15" customHeight="1">
      <c r="B14" s="53" t="s">
        <v>43</v>
      </c>
      <c r="C14" s="12"/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6" ht="15" customHeight="1">
      <c r="B16" s="92" t="s">
        <v>40</v>
      </c>
    </row>
    <row r="17" ht="15" customHeight="1">
      <c r="B17" s="93"/>
    </row>
  </sheetData>
  <sheetProtection/>
  <mergeCells count="5">
    <mergeCell ref="B2:D2"/>
    <mergeCell ref="B4:B5"/>
    <mergeCell ref="C4:D4"/>
    <mergeCell ref="B3:D3"/>
    <mergeCell ref="B16:B17"/>
  </mergeCells>
  <hyperlinks>
    <hyperlink ref="B16:B17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">
      <selection activeCell="B22" sqref="B22:B23"/>
    </sheetView>
  </sheetViews>
  <sheetFormatPr defaultColWidth="14.8515625" defaultRowHeight="15" customHeight="1"/>
  <cols>
    <col min="1" max="1" width="3.7109375" style="18" customWidth="1"/>
    <col min="2" max="2" width="33.8515625" style="47" customWidth="1"/>
    <col min="3" max="3" width="18.140625" style="47" customWidth="1"/>
    <col min="4" max="4" width="15.421875" style="47" customWidth="1"/>
    <col min="5" max="5" width="15.140625" style="61" bestFit="1" customWidth="1"/>
    <col min="6" max="6" width="13.7109375" style="55" customWidth="1"/>
    <col min="7" max="9" width="10.28125" style="19" customWidth="1"/>
    <col min="10" max="10" width="14.7109375" style="19" customWidth="1"/>
    <col min="11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5:15" ht="15" customHeight="1">
      <c r="E1" s="58"/>
      <c r="F1" s="47"/>
      <c r="G1" s="33"/>
      <c r="H1" s="33"/>
      <c r="I1" s="33"/>
      <c r="J1" s="33"/>
      <c r="K1" s="33"/>
      <c r="L1" s="33"/>
      <c r="M1" s="33"/>
      <c r="N1" s="33"/>
      <c r="O1" s="33"/>
    </row>
    <row r="2" spans="2:15" ht="15" customHeight="1">
      <c r="B2" s="94" t="s">
        <v>51</v>
      </c>
      <c r="C2" s="94"/>
      <c r="D2" s="94"/>
      <c r="E2" s="58"/>
      <c r="F2" s="47"/>
      <c r="G2" s="33"/>
      <c r="H2" s="33"/>
      <c r="I2" s="33"/>
      <c r="K2" s="33"/>
      <c r="L2" s="33"/>
      <c r="M2" s="33"/>
      <c r="N2" s="33"/>
      <c r="O2" s="33"/>
    </row>
    <row r="3" spans="2:15" ht="15" customHeight="1" thickBot="1">
      <c r="B3" s="95" t="s">
        <v>62</v>
      </c>
      <c r="C3" s="95"/>
      <c r="D3" s="95"/>
      <c r="E3" s="59"/>
      <c r="F3" s="47"/>
      <c r="G3" s="33"/>
      <c r="H3" s="33"/>
      <c r="I3" s="33"/>
      <c r="K3" s="33"/>
      <c r="L3" s="33"/>
      <c r="M3" s="33"/>
      <c r="N3" s="33"/>
      <c r="O3" s="33"/>
    </row>
    <row r="4" spans="2:5" ht="15" customHeight="1" thickBot="1" thickTop="1">
      <c r="B4" s="87" t="s">
        <v>26</v>
      </c>
      <c r="C4" s="89">
        <v>40969</v>
      </c>
      <c r="D4" s="90"/>
      <c r="E4" s="60"/>
    </row>
    <row r="5" spans="2:10" ht="15" customHeight="1" thickBot="1" thickTop="1">
      <c r="B5" s="88"/>
      <c r="C5" s="83" t="s">
        <v>20</v>
      </c>
      <c r="D5" s="83" t="s">
        <v>21</v>
      </c>
      <c r="J5" s="21"/>
    </row>
    <row r="6" spans="2:10" ht="15" customHeight="1" thickTop="1">
      <c r="B6" s="48" t="s">
        <v>39</v>
      </c>
      <c r="C6" s="49">
        <v>669525</v>
      </c>
      <c r="D6" s="49">
        <v>1481664</v>
      </c>
      <c r="E6" s="48"/>
      <c r="J6" s="33"/>
    </row>
    <row r="7" spans="2:10" ht="15" customHeight="1">
      <c r="B7" s="48" t="s">
        <v>38</v>
      </c>
      <c r="C7" s="49">
        <v>518186</v>
      </c>
      <c r="D7" s="49">
        <v>1215039</v>
      </c>
      <c r="E7" s="48"/>
      <c r="J7" s="33"/>
    </row>
    <row r="8" spans="2:10" ht="15" customHeight="1">
      <c r="B8" s="48" t="s">
        <v>58</v>
      </c>
      <c r="C8" s="49">
        <v>354905</v>
      </c>
      <c r="D8" s="49">
        <v>772097</v>
      </c>
      <c r="E8" s="48"/>
      <c r="J8" s="33"/>
    </row>
    <row r="9" spans="2:10" ht="15" customHeight="1">
      <c r="B9" s="48" t="s">
        <v>57</v>
      </c>
      <c r="C9" s="49">
        <v>225490</v>
      </c>
      <c r="D9" s="49">
        <v>420438</v>
      </c>
      <c r="E9" s="48"/>
      <c r="J9" s="33"/>
    </row>
    <row r="10" spans="2:10" ht="15" customHeight="1">
      <c r="B10" s="48" t="s">
        <v>37</v>
      </c>
      <c r="C10" s="49">
        <v>180732</v>
      </c>
      <c r="D10" s="49">
        <v>377238</v>
      </c>
      <c r="E10" s="48"/>
      <c r="J10" s="33"/>
    </row>
    <row r="11" spans="2:10" ht="15" customHeight="1">
      <c r="B11" s="48" t="s">
        <v>67</v>
      </c>
      <c r="C11" s="49">
        <v>110893</v>
      </c>
      <c r="D11" s="49">
        <v>189577</v>
      </c>
      <c r="E11" s="48"/>
      <c r="J11" s="33"/>
    </row>
    <row r="12" spans="2:10" ht="15" customHeight="1">
      <c r="B12" s="48" t="s">
        <v>64</v>
      </c>
      <c r="C12" s="49">
        <v>94060</v>
      </c>
      <c r="D12" s="49">
        <v>155779</v>
      </c>
      <c r="E12" s="48"/>
      <c r="J12" s="33"/>
    </row>
    <row r="13" spans="2:10" ht="15" customHeight="1">
      <c r="B13" s="48" t="s">
        <v>68</v>
      </c>
      <c r="C13" s="49">
        <v>93104</v>
      </c>
      <c r="D13" s="49">
        <v>152959</v>
      </c>
      <c r="E13" s="48"/>
      <c r="J13" s="33"/>
    </row>
    <row r="14" spans="2:10" ht="15" customHeight="1">
      <c r="B14" s="48" t="s">
        <v>63</v>
      </c>
      <c r="C14" s="49">
        <v>90363</v>
      </c>
      <c r="D14" s="49">
        <v>74995</v>
      </c>
      <c r="E14" s="48"/>
      <c r="J14" s="33"/>
    </row>
    <row r="15" spans="2:10" ht="15" customHeight="1" thickBot="1">
      <c r="B15" s="50" t="s">
        <v>69</v>
      </c>
      <c r="C15" s="51">
        <v>63755</v>
      </c>
      <c r="D15" s="51">
        <v>230361</v>
      </c>
      <c r="E15" s="48"/>
      <c r="J15" s="33"/>
    </row>
    <row r="16" spans="2:10" ht="15" customHeight="1" thickBot="1" thickTop="1">
      <c r="B16" s="62" t="s">
        <v>24</v>
      </c>
      <c r="C16" s="79">
        <f>SUM(C6:C15)</f>
        <v>2401013</v>
      </c>
      <c r="D16" s="79">
        <f>SUM(D6:D15)</f>
        <v>5070147</v>
      </c>
      <c r="J16" s="33"/>
    </row>
    <row r="17" spans="2:10" ht="15" customHeight="1" thickBot="1" thickTop="1">
      <c r="B17" s="62" t="s">
        <v>25</v>
      </c>
      <c r="C17" s="79">
        <f>Produtos_Exp!C12-Países_Exp!C16</f>
        <v>236721</v>
      </c>
      <c r="D17" s="79">
        <f>Produtos_Exp!D12-Países_Exp!D16</f>
        <v>492137</v>
      </c>
      <c r="J17" s="33"/>
    </row>
    <row r="18" spans="2:10" ht="15" customHeight="1" thickBot="1" thickTop="1">
      <c r="B18" s="63" t="s">
        <v>23</v>
      </c>
      <c r="C18" s="80">
        <f>SUM(C16:C17)</f>
        <v>2637734</v>
      </c>
      <c r="D18" s="80">
        <f>SUM(D16:D17)</f>
        <v>5562284</v>
      </c>
      <c r="J18" s="33"/>
    </row>
    <row r="19" spans="2:10" ht="15" customHeight="1" thickTop="1">
      <c r="B19" s="53"/>
      <c r="C19" s="33"/>
      <c r="D19" s="33"/>
      <c r="E19" s="33"/>
      <c r="F19" s="33"/>
      <c r="G19" s="33"/>
      <c r="H19" s="33"/>
      <c r="J19" s="33"/>
    </row>
    <row r="20" spans="2:10" ht="15" customHeight="1">
      <c r="B20" s="53" t="s">
        <v>43</v>
      </c>
      <c r="C20" s="57"/>
      <c r="D20" s="57"/>
      <c r="J20" s="33"/>
    </row>
    <row r="21" spans="2:4" ht="15" customHeight="1">
      <c r="B21" s="56"/>
      <c r="C21" s="57"/>
      <c r="D21" s="57"/>
    </row>
    <row r="22" ht="15" customHeight="1">
      <c r="B22" s="92" t="s">
        <v>40</v>
      </c>
    </row>
    <row r="23" ht="15" customHeight="1">
      <c r="B23" s="93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2.57421875" style="19" bestFit="1" customWidth="1"/>
    <col min="16" max="16" width="14.851562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7" s="21" customFormat="1" ht="15" customHeight="1">
      <c r="B1" s="65" t="s">
        <v>18</v>
      </c>
      <c r="C1" s="66"/>
      <c r="D1" s="15"/>
      <c r="E1" s="15"/>
      <c r="F1" s="15"/>
      <c r="G1" s="16"/>
      <c r="H1" s="16"/>
      <c r="I1" s="16"/>
      <c r="J1" s="36"/>
      <c r="K1" s="36"/>
      <c r="L1" s="16"/>
      <c r="M1" s="16"/>
      <c r="N1" s="16"/>
      <c r="O1" s="17"/>
      <c r="Q1" s="33"/>
    </row>
    <row r="2" spans="2:15" s="21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21" customFormat="1" ht="15" customHeight="1">
      <c r="B3" s="20" t="s">
        <v>52</v>
      </c>
    </row>
    <row r="4" spans="2:15" s="21" customFormat="1" ht="15" customHeight="1">
      <c r="B4" s="22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6.846</v>
      </c>
      <c r="D6" s="39">
        <v>0</v>
      </c>
      <c r="E6" s="39">
        <v>124.752</v>
      </c>
      <c r="F6" s="39">
        <v>68.596</v>
      </c>
      <c r="G6" s="39">
        <v>20.96</v>
      </c>
      <c r="H6" s="39">
        <v>1.684</v>
      </c>
      <c r="I6" s="39">
        <v>32.659</v>
      </c>
      <c r="J6" s="39">
        <v>3.153</v>
      </c>
      <c r="K6" s="39">
        <v>66.054</v>
      </c>
      <c r="L6" s="39">
        <v>111.6</v>
      </c>
      <c r="M6" s="39">
        <v>25.969</v>
      </c>
      <c r="N6" s="39">
        <v>58.737</v>
      </c>
      <c r="O6" s="46">
        <f aca="true" t="shared" si="0" ref="O6:O12">SUM(C6:N6)</f>
        <v>521.01</v>
      </c>
    </row>
    <row r="7" spans="2:15" ht="15" customHeight="1">
      <c r="B7" s="38">
        <v>2007</v>
      </c>
      <c r="C7" s="39">
        <v>1.483</v>
      </c>
      <c r="D7" s="39">
        <v>55.64</v>
      </c>
      <c r="E7" s="39">
        <v>55.925</v>
      </c>
      <c r="F7" s="39">
        <v>17.968</v>
      </c>
      <c r="G7" s="39">
        <v>8.231</v>
      </c>
      <c r="H7" s="39">
        <v>6.157</v>
      </c>
      <c r="I7" s="39">
        <v>68.612</v>
      </c>
      <c r="J7" s="39">
        <v>8.458</v>
      </c>
      <c r="K7" s="39">
        <v>14.667</v>
      </c>
      <c r="L7" s="39">
        <v>13.89</v>
      </c>
      <c r="M7" s="39">
        <v>36.799</v>
      </c>
      <c r="N7" s="39">
        <v>0</v>
      </c>
      <c r="O7" s="46">
        <f t="shared" si="0"/>
        <v>287.83</v>
      </c>
    </row>
    <row r="8" spans="2:15" ht="15" customHeight="1">
      <c r="B8" s="38">
        <v>2008</v>
      </c>
      <c r="C8" s="39">
        <v>1.058</v>
      </c>
      <c r="D8" s="39">
        <v>0</v>
      </c>
      <c r="E8" s="39">
        <v>0.73</v>
      </c>
      <c r="F8" s="39">
        <v>2.494</v>
      </c>
      <c r="G8" s="39">
        <v>65.116</v>
      </c>
      <c r="H8" s="39">
        <v>4.329</v>
      </c>
      <c r="I8" s="39">
        <v>23.765</v>
      </c>
      <c r="J8" s="39">
        <v>0</v>
      </c>
      <c r="K8" s="39">
        <v>0.384</v>
      </c>
      <c r="L8" s="39">
        <v>0.926</v>
      </c>
      <c r="M8" s="39">
        <v>1.664</v>
      </c>
      <c r="N8" s="39">
        <v>241.983</v>
      </c>
      <c r="O8" s="46">
        <f t="shared" si="0"/>
        <v>342.449</v>
      </c>
    </row>
    <row r="9" spans="2:15" ht="15" customHeight="1">
      <c r="B9" s="38">
        <v>2009</v>
      </c>
      <c r="C9" s="39">
        <v>49.674</v>
      </c>
      <c r="D9" s="39">
        <v>0.979</v>
      </c>
      <c r="E9" s="39">
        <v>0</v>
      </c>
      <c r="F9" s="39">
        <v>5.192</v>
      </c>
      <c r="G9" s="39">
        <v>0.73</v>
      </c>
      <c r="H9" s="39">
        <v>12.671</v>
      </c>
      <c r="I9" s="39">
        <v>3.38</v>
      </c>
      <c r="J9" s="39">
        <v>8.368</v>
      </c>
      <c r="K9" s="39">
        <v>14.909</v>
      </c>
      <c r="L9" s="39">
        <v>8.1</v>
      </c>
      <c r="M9" s="39">
        <v>10.245</v>
      </c>
      <c r="N9" s="39">
        <v>12.99</v>
      </c>
      <c r="O9" s="46">
        <f t="shared" si="0"/>
        <v>127.23799999999999</v>
      </c>
    </row>
    <row r="10" spans="2:15" ht="15" customHeight="1">
      <c r="B10" s="70">
        <v>2010</v>
      </c>
      <c r="C10" s="71">
        <v>10.224</v>
      </c>
      <c r="D10" s="71">
        <v>4.454</v>
      </c>
      <c r="E10" s="71">
        <v>23.321</v>
      </c>
      <c r="F10" s="71">
        <v>0.483</v>
      </c>
      <c r="G10" s="71">
        <v>11.305</v>
      </c>
      <c r="H10" s="71">
        <v>10.831</v>
      </c>
      <c r="I10" s="71">
        <v>3.784</v>
      </c>
      <c r="J10" s="71">
        <v>19.635</v>
      </c>
      <c r="K10" s="71">
        <v>6.01</v>
      </c>
      <c r="L10" s="71">
        <v>21.603</v>
      </c>
      <c r="M10" s="71">
        <v>5.355</v>
      </c>
      <c r="N10" s="71">
        <v>12.96</v>
      </c>
      <c r="O10" s="46">
        <f t="shared" si="0"/>
        <v>129.965</v>
      </c>
    </row>
    <row r="11" spans="2:15" ht="15" customHeight="1">
      <c r="B11" s="70">
        <v>2011</v>
      </c>
      <c r="C11" s="71">
        <v>12.06</v>
      </c>
      <c r="D11" s="71">
        <v>73.233</v>
      </c>
      <c r="E11" s="71">
        <v>11.184</v>
      </c>
      <c r="F11" s="71">
        <v>12.362</v>
      </c>
      <c r="G11" s="71">
        <v>610.623</v>
      </c>
      <c r="H11" s="71">
        <v>0.682</v>
      </c>
      <c r="I11" s="71">
        <v>0</v>
      </c>
      <c r="J11" s="71">
        <v>104.242</v>
      </c>
      <c r="K11" s="71">
        <v>145.877</v>
      </c>
      <c r="L11" s="71">
        <v>16.673</v>
      </c>
      <c r="M11" s="71">
        <v>1.75</v>
      </c>
      <c r="N11" s="71">
        <v>8.409</v>
      </c>
      <c r="O11" s="41">
        <f t="shared" si="0"/>
        <v>997.0949999999999</v>
      </c>
    </row>
    <row r="12" spans="2:15" ht="15" customHeight="1">
      <c r="B12" s="42">
        <v>2012</v>
      </c>
      <c r="C12" s="43">
        <v>75</v>
      </c>
      <c r="D12" s="81">
        <v>0.635</v>
      </c>
      <c r="E12" s="43"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75.635</v>
      </c>
    </row>
    <row r="13" spans="2:15" ht="15" customHeight="1">
      <c r="B13" s="18" t="s">
        <v>42</v>
      </c>
      <c r="O13" s="46">
        <f>SUM(O6:O12)</f>
        <v>2481.222</v>
      </c>
    </row>
    <row r="15" ht="15" customHeight="1">
      <c r="B15" s="53" t="s">
        <v>43</v>
      </c>
    </row>
    <row r="17" spans="2:4" ht="15" customHeight="1">
      <c r="B17" s="96" t="s">
        <v>40</v>
      </c>
      <c r="C17" s="104"/>
      <c r="D17" s="97"/>
    </row>
    <row r="18" spans="2:4" ht="15" customHeight="1">
      <c r="B18" s="98"/>
      <c r="C18" s="105"/>
      <c r="D18" s="99"/>
    </row>
    <row r="19" spans="2:3" ht="15" customHeight="1">
      <c r="B19" s="19"/>
      <c r="C19" s="77"/>
    </row>
  </sheetData>
  <sheetProtection/>
  <mergeCells count="1"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2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8" customWidth="1"/>
    <col min="2" max="2" width="58.7109375" style="47" customWidth="1"/>
    <col min="3" max="4" width="14.7109375" style="47" customWidth="1"/>
    <col min="5" max="10" width="10.28125" style="19" customWidth="1"/>
    <col min="11" max="11" width="14.7109375" style="19" customWidth="1"/>
    <col min="12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2:12" s="21" customFormat="1" ht="15" customHeight="1">
      <c r="B1" s="47"/>
      <c r="C1" s="47"/>
      <c r="D1" s="47"/>
      <c r="E1" s="33"/>
      <c r="F1" s="33"/>
      <c r="G1" s="33"/>
      <c r="H1" s="33"/>
      <c r="K1" s="33"/>
      <c r="L1" s="33"/>
    </row>
    <row r="2" spans="2:15" s="21" customFormat="1" ht="15" customHeight="1">
      <c r="B2" s="86" t="s">
        <v>53</v>
      </c>
      <c r="C2" s="86"/>
      <c r="D2" s="86"/>
      <c r="E2" s="35"/>
      <c r="F2" s="35"/>
      <c r="G2" s="35"/>
      <c r="H2" s="35"/>
      <c r="I2" s="35"/>
      <c r="J2" s="35"/>
      <c r="L2" s="35"/>
      <c r="M2" s="35"/>
      <c r="N2" s="35"/>
      <c r="O2" s="35"/>
    </row>
    <row r="3" spans="2:15" s="21" customFormat="1" ht="15" customHeight="1" thickBot="1">
      <c r="B3" s="91" t="s">
        <v>62</v>
      </c>
      <c r="C3" s="91"/>
      <c r="D3" s="91"/>
      <c r="E3" s="33"/>
      <c r="F3" s="33"/>
      <c r="G3" s="33"/>
      <c r="H3" s="33"/>
      <c r="L3" s="23"/>
      <c r="M3" s="23"/>
      <c r="N3" s="23"/>
      <c r="O3" s="23"/>
    </row>
    <row r="4" spans="2:4" s="21" customFormat="1" ht="15" customHeight="1" thickBot="1" thickTop="1">
      <c r="B4" s="87" t="s">
        <v>29</v>
      </c>
      <c r="C4" s="89">
        <v>40969</v>
      </c>
      <c r="D4" s="90"/>
    </row>
    <row r="5" spans="2:4" s="21" customFormat="1" ht="15" customHeight="1" thickBot="1" thickTop="1">
      <c r="B5" s="88"/>
      <c r="C5" s="76" t="s">
        <v>20</v>
      </c>
      <c r="D5" s="76" t="s">
        <v>21</v>
      </c>
    </row>
    <row r="6" spans="2:15" s="21" customFormat="1" ht="21.75" customHeight="1" thickBot="1" thickTop="1">
      <c r="B6" s="84" t="s">
        <v>70</v>
      </c>
      <c r="C6" s="82">
        <v>0</v>
      </c>
      <c r="D6" s="82">
        <v>0</v>
      </c>
      <c r="E6" s="7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5" customHeight="1" thickBot="1" thickTop="1">
      <c r="B7" s="62" t="s">
        <v>65</v>
      </c>
      <c r="C7" s="79">
        <f>SUM(C6:C6)</f>
        <v>0</v>
      </c>
      <c r="D7" s="79">
        <f>SUM(D6:D6)</f>
        <v>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5" customHeight="1" thickBot="1" thickTop="1">
      <c r="B8" s="62" t="s">
        <v>22</v>
      </c>
      <c r="C8" s="79">
        <v>0</v>
      </c>
      <c r="D8" s="79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15" customHeight="1" thickBot="1" thickTop="1">
      <c r="B9" s="63" t="s">
        <v>28</v>
      </c>
      <c r="C9" s="80">
        <f>SUM(C7:C8)</f>
        <v>0</v>
      </c>
      <c r="D9" s="80">
        <f>SUM(D7:D8)</f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15" customHeight="1" thickTop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5" customHeight="1">
      <c r="B11" s="53" t="s">
        <v>43</v>
      </c>
      <c r="C11" s="57"/>
      <c r="D11" s="5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5:15" ht="15" customHeight="1">
      <c r="E12" s="33"/>
      <c r="F12" s="33"/>
      <c r="G12" s="33"/>
      <c r="H12" s="33"/>
      <c r="I12" s="33"/>
      <c r="J12" s="33"/>
      <c r="L12" s="33"/>
      <c r="M12" s="33"/>
      <c r="N12" s="33"/>
      <c r="O12" s="33"/>
    </row>
    <row r="13" spans="2:4" ht="15" customHeight="1">
      <c r="B13" s="92" t="s">
        <v>40</v>
      </c>
      <c r="C13" s="57"/>
      <c r="D13" s="57"/>
    </row>
    <row r="14" ht="15" customHeight="1">
      <c r="B14" s="93"/>
    </row>
    <row r="32" ht="15" customHeight="1">
      <c r="D32" s="64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5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8" customWidth="1"/>
    <col min="2" max="2" width="36.421875" style="47" customWidth="1"/>
    <col min="3" max="3" width="18.140625" style="47" customWidth="1"/>
    <col min="4" max="4" width="15.421875" style="47" customWidth="1"/>
    <col min="5" max="10" width="10.28125" style="19" customWidth="1"/>
    <col min="11" max="11" width="12.57421875" style="19" bestFit="1" customWidth="1"/>
    <col min="12" max="12" width="14.7109375" style="19" customWidth="1"/>
    <col min="13" max="19" width="14.8515625" style="19" customWidth="1"/>
    <col min="20" max="16384" width="14.8515625" style="18" customWidth="1"/>
  </cols>
  <sheetData>
    <row r="1" spans="2:12" s="21" customFormat="1" ht="15" customHeight="1">
      <c r="B1" s="47"/>
      <c r="C1" s="47"/>
      <c r="D1" s="47"/>
      <c r="E1" s="33"/>
      <c r="F1" s="33"/>
      <c r="G1" s="33"/>
      <c r="H1" s="33"/>
      <c r="L1" s="33"/>
    </row>
    <row r="2" spans="2:11" s="21" customFormat="1" ht="15" customHeight="1">
      <c r="B2" s="86" t="s">
        <v>54</v>
      </c>
      <c r="C2" s="86"/>
      <c r="D2" s="86"/>
      <c r="E2" s="35"/>
      <c r="F2" s="35"/>
      <c r="G2" s="35"/>
      <c r="H2" s="35"/>
      <c r="I2" s="35"/>
      <c r="J2" s="35"/>
      <c r="K2" s="35"/>
    </row>
    <row r="3" spans="2:11" s="21" customFormat="1" ht="15" customHeight="1" thickBot="1">
      <c r="B3" s="91" t="s">
        <v>62</v>
      </c>
      <c r="C3" s="91"/>
      <c r="D3" s="91"/>
      <c r="E3" s="33"/>
      <c r="F3" s="33"/>
      <c r="G3" s="33"/>
      <c r="H3" s="23"/>
      <c r="I3" s="23"/>
      <c r="J3" s="23"/>
      <c r="K3" s="23"/>
    </row>
    <row r="4" spans="2:4" s="21" customFormat="1" ht="15" customHeight="1" thickBot="1" thickTop="1">
      <c r="B4" s="87" t="s">
        <v>27</v>
      </c>
      <c r="C4" s="89">
        <v>40969</v>
      </c>
      <c r="D4" s="89"/>
    </row>
    <row r="5" spans="2:4" s="21" customFormat="1" ht="15" customHeight="1" thickBot="1" thickTop="1">
      <c r="B5" s="88"/>
      <c r="C5" s="76" t="s">
        <v>20</v>
      </c>
      <c r="D5" s="76" t="s">
        <v>21</v>
      </c>
    </row>
    <row r="6" spans="2:12" s="21" customFormat="1" ht="21.75" customHeight="1" thickBot="1" thickTop="1">
      <c r="B6" s="84" t="s">
        <v>70</v>
      </c>
      <c r="C6" s="78">
        <v>0</v>
      </c>
      <c r="D6" s="78">
        <v>0</v>
      </c>
      <c r="E6" s="33"/>
      <c r="F6" s="33"/>
      <c r="G6" s="33"/>
      <c r="H6" s="33"/>
      <c r="I6" s="33"/>
      <c r="J6" s="33"/>
      <c r="K6" s="33"/>
      <c r="L6" s="33"/>
    </row>
    <row r="7" spans="2:12" ht="15" customHeight="1" thickBot="1" thickTop="1">
      <c r="B7" s="62" t="s">
        <v>66</v>
      </c>
      <c r="C7" s="79">
        <f>SUM(C6:C6)</f>
        <v>0</v>
      </c>
      <c r="D7" s="79">
        <f>SUM(D6:D6)</f>
        <v>0</v>
      </c>
      <c r="E7" s="33"/>
      <c r="F7" s="33"/>
      <c r="G7" s="33"/>
      <c r="H7" s="33"/>
      <c r="I7" s="33"/>
      <c r="J7" s="33"/>
      <c r="K7" s="33"/>
      <c r="L7" s="33"/>
    </row>
    <row r="8" spans="2:12" ht="15" customHeight="1" thickBot="1" thickTop="1">
      <c r="B8" s="62" t="s">
        <v>25</v>
      </c>
      <c r="C8" s="79">
        <v>0</v>
      </c>
      <c r="D8" s="79">
        <v>0</v>
      </c>
      <c r="E8" s="33"/>
      <c r="F8" s="33"/>
      <c r="G8" s="33"/>
      <c r="H8" s="33"/>
      <c r="I8" s="33"/>
      <c r="J8" s="33"/>
      <c r="K8" s="33"/>
      <c r="L8" s="33"/>
    </row>
    <row r="9" spans="2:12" ht="15" customHeight="1" thickBot="1" thickTop="1">
      <c r="B9" s="63" t="s">
        <v>28</v>
      </c>
      <c r="C9" s="80">
        <f>SUM(C7:C8)</f>
        <v>0</v>
      </c>
      <c r="D9" s="80">
        <f>SUM(D7:D8)</f>
        <v>0</v>
      </c>
      <c r="E9" s="33"/>
      <c r="F9" s="33"/>
      <c r="G9" s="33"/>
      <c r="H9" s="33"/>
      <c r="I9" s="33"/>
      <c r="J9" s="33"/>
      <c r="K9" s="33"/>
      <c r="L9" s="33"/>
    </row>
    <row r="10" spans="2:12" ht="15" customHeight="1" thickTop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5" customHeight="1">
      <c r="B11" s="53" t="s">
        <v>43</v>
      </c>
      <c r="C11" s="57"/>
      <c r="D11" s="57"/>
      <c r="E11" s="33"/>
      <c r="F11" s="33"/>
      <c r="G11" s="33"/>
      <c r="H11" s="33"/>
      <c r="I11" s="33"/>
      <c r="J11" s="33"/>
      <c r="K11" s="33"/>
      <c r="L11" s="33"/>
    </row>
    <row r="12" spans="2:11" ht="15" customHeight="1">
      <c r="B12" s="56"/>
      <c r="C12" s="57"/>
      <c r="D12" s="57"/>
      <c r="E12" s="33"/>
      <c r="F12" s="33"/>
      <c r="G12" s="33"/>
      <c r="H12" s="33"/>
      <c r="I12" s="33"/>
      <c r="J12" s="33"/>
      <c r="K12" s="33"/>
    </row>
    <row r="13" ht="15" customHeight="1">
      <c r="B13" s="92" t="s">
        <v>40</v>
      </c>
    </row>
    <row r="14" ht="15" customHeight="1">
      <c r="B14" s="93"/>
    </row>
    <row r="35" ht="15" customHeight="1">
      <c r="D35" s="64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7" customWidth="1"/>
    <col min="2" max="2" width="6.8515625" style="7" customWidth="1"/>
    <col min="3" max="14" width="10.28125" style="8" customWidth="1"/>
    <col min="15" max="15" width="13.57421875" style="8" bestFit="1" customWidth="1"/>
    <col min="16" max="16" width="14.8515625" style="8" customWidth="1"/>
    <col min="17" max="17" width="14.7109375" style="8" customWidth="1"/>
    <col min="18" max="23" width="14.8515625" style="8" customWidth="1"/>
    <col min="24" max="16384" width="14.8515625" style="7" customWidth="1"/>
  </cols>
  <sheetData>
    <row r="1" spans="2:17" s="3" customFormat="1" ht="15" customHeight="1">
      <c r="B1" s="85" t="s">
        <v>18</v>
      </c>
      <c r="C1" s="85"/>
      <c r="D1" s="85"/>
      <c r="E1" s="15"/>
      <c r="F1" s="15"/>
      <c r="G1" s="16"/>
      <c r="H1" s="16"/>
      <c r="I1" s="16"/>
      <c r="J1" s="16"/>
      <c r="K1" s="16"/>
      <c r="L1" s="16"/>
      <c r="M1" s="16"/>
      <c r="N1" s="16"/>
      <c r="O1" s="17"/>
      <c r="Q1" s="5"/>
    </row>
    <row r="2" spans="2:15" s="3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3" customFormat="1" ht="15" customHeight="1">
      <c r="B3" s="20" t="s">
        <v>55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s="3" customFormat="1" ht="15" customHeight="1">
      <c r="B4" s="22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s="3" customFormat="1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7" s="3" customFormat="1" ht="15" customHeight="1" thickTop="1">
      <c r="B6" s="26">
        <v>2006</v>
      </c>
      <c r="C6" s="75">
        <f>Exportação!C6-Importação!C6</f>
        <v>7462.988</v>
      </c>
      <c r="D6" s="75">
        <f>Exportação!D6-Importação!D6</f>
        <v>6935.121</v>
      </c>
      <c r="E6" s="75">
        <f>Exportação!E6-Importação!E6</f>
        <v>8242.038</v>
      </c>
      <c r="F6" s="75">
        <f>Exportação!F6-Importação!F6</f>
        <v>6721.427</v>
      </c>
      <c r="G6" s="75">
        <f>Exportação!G6-Importação!G6</f>
        <v>7261.318</v>
      </c>
      <c r="H6" s="75">
        <f>Exportação!H6-Importação!H6</f>
        <v>6833.628</v>
      </c>
      <c r="I6" s="75">
        <f>Exportação!I6-Importação!I6</f>
        <v>7357.649</v>
      </c>
      <c r="J6" s="75">
        <f>Exportação!J6-Importação!J6</f>
        <v>7806.793</v>
      </c>
      <c r="K6" s="75">
        <f>Exportação!K6-Importação!K6</f>
        <v>7098.269</v>
      </c>
      <c r="L6" s="75">
        <f>Exportação!L6-Importação!L6</f>
        <v>5992.255999999999</v>
      </c>
      <c r="M6" s="75">
        <f>Exportação!M6-Importação!M6</f>
        <v>6894.513</v>
      </c>
      <c r="N6" s="75">
        <f>Exportação!N6-Importação!N6</f>
        <v>5780.181</v>
      </c>
      <c r="O6" s="28">
        <f aca="true" t="shared" si="0" ref="O6:O12">SUM(C6:N6)</f>
        <v>84386.181</v>
      </c>
      <c r="Q6" s="5"/>
    </row>
    <row r="7" spans="2:17" s="3" customFormat="1" ht="15" customHeight="1">
      <c r="B7" s="26">
        <v>2007</v>
      </c>
      <c r="C7" s="27">
        <f>Exportação!C7-Importação!C7</f>
        <v>4906.340999999999</v>
      </c>
      <c r="D7" s="27">
        <f>Exportação!D7-Importação!D7</f>
        <v>6052.835</v>
      </c>
      <c r="E7" s="27">
        <f>Exportação!E7-Importação!E7</f>
        <v>5917.920999999999</v>
      </c>
      <c r="F7" s="27">
        <f>Exportação!F7-Importação!F7</f>
        <v>7038.397</v>
      </c>
      <c r="G7" s="27">
        <f>Exportação!G7-Importação!G7</f>
        <v>5501.952</v>
      </c>
      <c r="H7" s="27">
        <f>Exportação!H7-Importação!H7</f>
        <v>4940.084</v>
      </c>
      <c r="I7" s="27">
        <f>Exportação!I7-Importação!I7</f>
        <v>6201.98</v>
      </c>
      <c r="J7" s="27">
        <f>Exportação!J7-Importação!J7</f>
        <v>5164.284000000001</v>
      </c>
      <c r="K7" s="27">
        <f>Exportação!K7-Importação!K7</f>
        <v>4487.566</v>
      </c>
      <c r="L7" s="27">
        <f>Exportação!L7-Importação!L7</f>
        <v>5266.843</v>
      </c>
      <c r="M7" s="27">
        <f>Exportação!M7-Importação!M7</f>
        <v>4575.59</v>
      </c>
      <c r="N7" s="27">
        <f>Exportação!N7-Importação!N7</f>
        <v>4036.11</v>
      </c>
      <c r="O7" s="28">
        <f t="shared" si="0"/>
        <v>64089.90299999999</v>
      </c>
      <c r="Q7" s="5"/>
    </row>
    <row r="8" spans="2:17" s="3" customFormat="1" ht="15" customHeight="1">
      <c r="B8" s="26">
        <v>2008</v>
      </c>
      <c r="C8" s="27">
        <f>Exportação!C8-Importação!C8</f>
        <v>4921.453</v>
      </c>
      <c r="D8" s="27">
        <f>Exportação!D8-Importação!D8</f>
        <v>4318.259</v>
      </c>
      <c r="E8" s="27">
        <f>Exportação!E8-Importação!E8</f>
        <v>4291.493</v>
      </c>
      <c r="F8" s="27">
        <f>Exportação!F8-Importação!F8</f>
        <v>4218.664000000001</v>
      </c>
      <c r="G8" s="27">
        <f>Exportação!G8-Importação!G8</f>
        <v>5190.513</v>
      </c>
      <c r="H8" s="27">
        <f>Exportação!H8-Importação!H8</f>
        <v>6059.649</v>
      </c>
      <c r="I8" s="27">
        <f>Exportação!I8-Importação!I8</f>
        <v>4548.723999999999</v>
      </c>
      <c r="J8" s="27">
        <f>Exportação!J8-Importação!J8</f>
        <v>3453.707</v>
      </c>
      <c r="K8" s="27">
        <f>Exportação!K8-Importação!K8</f>
        <v>3626.544</v>
      </c>
      <c r="L8" s="27">
        <f>Exportação!L8-Importação!L8</f>
        <v>3312.3540000000003</v>
      </c>
      <c r="M8" s="27">
        <f>Exportação!M8-Importação!M8</f>
        <v>2933.9509999999996</v>
      </c>
      <c r="N8" s="27">
        <f>Exportação!N8-Importação!N8</f>
        <v>2247.211</v>
      </c>
      <c r="O8" s="28">
        <f t="shared" si="0"/>
        <v>49122.522000000004</v>
      </c>
      <c r="Q8" s="5"/>
    </row>
    <row r="9" spans="2:17" ht="15" customHeight="1">
      <c r="B9" s="26">
        <v>2009</v>
      </c>
      <c r="C9" s="27">
        <f>Exportação!C9-Importação!C9</f>
        <v>3000.37</v>
      </c>
      <c r="D9" s="27">
        <f>Exportação!D9-Importação!D9</f>
        <v>2543.5060000000003</v>
      </c>
      <c r="E9" s="27">
        <f>Exportação!E9-Importação!E9</f>
        <v>2783.453</v>
      </c>
      <c r="F9" s="27">
        <f>Exportação!F9-Importação!F9</f>
        <v>3373.641</v>
      </c>
      <c r="G9" s="27">
        <f>Exportação!G9-Importação!G9</f>
        <v>3291.037</v>
      </c>
      <c r="H9" s="27">
        <f>Exportação!H9-Importação!H9</f>
        <v>2344.659</v>
      </c>
      <c r="I9" s="27">
        <f>Exportação!I9-Importação!I9</f>
        <v>2201.4069999999997</v>
      </c>
      <c r="J9" s="27">
        <f>Exportação!J9-Importação!J9</f>
        <v>2355.509</v>
      </c>
      <c r="K9" s="27">
        <f>Exportação!K9-Importação!K9</f>
        <v>2819.793</v>
      </c>
      <c r="L9" s="27">
        <f>Exportação!L9-Importação!L9</f>
        <v>2569.062</v>
      </c>
      <c r="M9" s="27">
        <f>Exportação!M9-Importação!M9</f>
        <v>1686.7130000000002</v>
      </c>
      <c r="N9" s="27">
        <f>Exportação!N9-Importação!N9</f>
        <v>2381.2560000000003</v>
      </c>
      <c r="O9" s="28">
        <f t="shared" si="0"/>
        <v>31350.406000000006</v>
      </c>
      <c r="Q9" s="5"/>
    </row>
    <row r="10" spans="2:17" ht="15" customHeight="1">
      <c r="B10" s="26">
        <v>2010</v>
      </c>
      <c r="C10" s="27">
        <f>Exportação!C10-Importação!C10</f>
        <v>2246.5629999999996</v>
      </c>
      <c r="D10" s="27">
        <f>Exportação!D10-Importação!D10</f>
        <v>1983.47</v>
      </c>
      <c r="E10" s="27">
        <f>Exportação!E10-Importação!E10</f>
        <v>2668.759</v>
      </c>
      <c r="F10" s="27">
        <f>Exportação!F10-Importação!F10</f>
        <v>2418.133</v>
      </c>
      <c r="G10" s="27">
        <f>Exportação!G10-Importação!G10</f>
        <v>2279.518</v>
      </c>
      <c r="H10" s="27">
        <f>Exportação!H10-Importação!H10</f>
        <v>2638.181</v>
      </c>
      <c r="I10" s="27">
        <f>Exportação!I10-Importação!I10</f>
        <v>2649.45</v>
      </c>
      <c r="J10" s="27">
        <f>Exportação!J10-Importação!J10</f>
        <v>2705.5319999999997</v>
      </c>
      <c r="K10" s="27">
        <f>Exportação!K10-Importação!K10</f>
        <v>2737.99</v>
      </c>
      <c r="L10" s="27">
        <f>Exportação!L10-Importação!L10</f>
        <v>2966.781</v>
      </c>
      <c r="M10" s="27">
        <f>Exportação!M10-Importação!M10</f>
        <v>2185.369</v>
      </c>
      <c r="N10" s="27">
        <f>Exportação!N10-Importação!N10</f>
        <v>2216.076</v>
      </c>
      <c r="O10" s="28">
        <f t="shared" si="0"/>
        <v>29695.821999999996</v>
      </c>
      <c r="Q10" s="5"/>
    </row>
    <row r="11" spans="2:17" ht="15" customHeight="1">
      <c r="B11" s="26">
        <v>2011</v>
      </c>
      <c r="C11" s="27">
        <f>Exportação!C11-Importação!C11</f>
        <v>2989.117</v>
      </c>
      <c r="D11" s="27">
        <f>Exportação!D11-Importação!D11</f>
        <v>2646.321</v>
      </c>
      <c r="E11" s="27">
        <f>Exportação!E11-Importação!E11</f>
        <v>3467.002</v>
      </c>
      <c r="F11" s="27">
        <f>Exportação!F11-Importação!F11</f>
        <v>2427.482</v>
      </c>
      <c r="G11" s="27">
        <f>Exportação!G11-Importação!G11</f>
        <v>2510.224</v>
      </c>
      <c r="H11" s="27">
        <f>Exportação!H11-Importação!H11</f>
        <v>2895.1090000000004</v>
      </c>
      <c r="I11" s="27">
        <f>Exportação!I11-Importação!I11</f>
        <v>2276.765</v>
      </c>
      <c r="J11" s="27">
        <f>Exportação!J11-Importação!J11</f>
        <v>2146.105</v>
      </c>
      <c r="K11" s="27">
        <f>Exportação!K11-Importação!K11</f>
        <v>1902.036</v>
      </c>
      <c r="L11" s="27">
        <f>Exportação!L11-Importação!L11</f>
        <v>2769.856</v>
      </c>
      <c r="M11" s="27">
        <f>Exportação!M11-Importação!M11</f>
        <v>2382.219</v>
      </c>
      <c r="N11" s="27">
        <f>Exportação!N11-Importação!N11</f>
        <v>2103.969</v>
      </c>
      <c r="O11" s="28">
        <f t="shared" si="0"/>
        <v>30516.205</v>
      </c>
      <c r="Q11" s="5"/>
    </row>
    <row r="12" spans="2:17" ht="15" customHeight="1">
      <c r="B12" s="29">
        <v>2012</v>
      </c>
      <c r="C12" s="30">
        <f>Exportação!C12-Importação!C12</f>
        <v>2668</v>
      </c>
      <c r="D12" s="30">
        <f>Exportação!D12-Importação!D12</f>
        <v>2408.365</v>
      </c>
      <c r="E12" s="30">
        <f>Exportação!E12-Importação!E12</f>
        <v>2638</v>
      </c>
      <c r="F12" s="30"/>
      <c r="G12" s="30"/>
      <c r="H12" s="30"/>
      <c r="I12" s="30"/>
      <c r="J12" s="30"/>
      <c r="K12" s="30"/>
      <c r="L12" s="30"/>
      <c r="M12" s="30"/>
      <c r="N12" s="30"/>
      <c r="O12" s="31">
        <f t="shared" si="0"/>
        <v>7714.365</v>
      </c>
      <c r="Q12" s="5"/>
    </row>
    <row r="13" spans="2:17" ht="15" customHeight="1">
      <c r="B13" s="45" t="s">
        <v>42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>
        <f>SUM(O6:O12)</f>
        <v>296875.404</v>
      </c>
      <c r="Q13" s="5"/>
    </row>
    <row r="14" spans="2:17" ht="1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8"/>
      <c r="Q14" s="5"/>
    </row>
    <row r="15" spans="2:17" ht="15" customHeight="1">
      <c r="B15" s="53" t="s">
        <v>43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9" t="s">
        <v>44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100" t="s">
        <v>40</v>
      </c>
      <c r="C18" s="106"/>
      <c r="D18" s="10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102"/>
      <c r="C19" s="107"/>
      <c r="D19" s="10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15" ht="1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3:15" ht="1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3:15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15" ht="1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3:15" ht="1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5" ht="1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3:15" ht="1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3:15" ht="1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3:15" ht="1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3:15" ht="1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3:15" ht="1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3:15" ht="1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3:15" ht="1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3:15" ht="1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3:15" ht="1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5" customHeight="1">
      <c r="C48" s="9"/>
    </row>
    <row r="49" ht="15" customHeight="1">
      <c r="C49" s="9"/>
    </row>
    <row r="50" ht="15" customHeight="1">
      <c r="C50" s="9"/>
    </row>
    <row r="51" ht="15" customHeight="1">
      <c r="C51" s="9"/>
    </row>
    <row r="52" ht="15" customHeight="1">
      <c r="C52" s="9"/>
    </row>
    <row r="53" ht="15" customHeight="1">
      <c r="C53" s="9"/>
    </row>
    <row r="54" ht="15" customHeight="1">
      <c r="C54" s="9"/>
    </row>
    <row r="55" ht="15" customHeight="1">
      <c r="C55" s="9"/>
    </row>
    <row r="56" ht="15" customHeight="1">
      <c r="C56" s="9"/>
    </row>
    <row r="57" ht="15" customHeight="1">
      <c r="C57" s="9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3" width="13.57421875" style="19" customWidth="1"/>
    <col min="4" max="8" width="11.7109375" style="19" customWidth="1"/>
    <col min="9" max="14" width="11.7109375" style="18" customWidth="1"/>
    <col min="15" max="15" width="13.8515625" style="18" customWidth="1"/>
    <col min="16" max="16384" width="14.8515625" style="18" customWidth="1"/>
  </cols>
  <sheetData>
    <row r="1" spans="2:3" s="16" customFormat="1" ht="15" customHeight="1">
      <c r="B1" s="65" t="s">
        <v>18</v>
      </c>
      <c r="C1" s="66"/>
    </row>
    <row r="3" spans="2:14" ht="15" customHeight="1"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5" ht="15" customHeight="1">
      <c r="B4" s="22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403934.319</v>
      </c>
      <c r="D6" s="39">
        <v>423879.241</v>
      </c>
      <c r="E6" s="39">
        <v>498155.415</v>
      </c>
      <c r="F6" s="39">
        <v>458383.061</v>
      </c>
      <c r="G6" s="39">
        <v>517398.879</v>
      </c>
      <c r="H6" s="39">
        <v>485182.386</v>
      </c>
      <c r="I6" s="39">
        <v>509432.676</v>
      </c>
      <c r="J6" s="39">
        <v>599877.127</v>
      </c>
      <c r="K6" s="39">
        <v>504438.752</v>
      </c>
      <c r="L6" s="39">
        <v>510226.343</v>
      </c>
      <c r="M6" s="39">
        <v>550458.582</v>
      </c>
      <c r="N6" s="39">
        <v>520745.13</v>
      </c>
      <c r="O6" s="40">
        <f>SUM(C6:N6)</f>
        <v>5982111.911</v>
      </c>
    </row>
    <row r="7" spans="2:15" ht="15" customHeight="1">
      <c r="B7" s="38">
        <v>2007</v>
      </c>
      <c r="C7" s="39">
        <v>385550.813</v>
      </c>
      <c r="D7" s="39">
        <v>481005.226</v>
      </c>
      <c r="E7" s="39">
        <v>641571.251</v>
      </c>
      <c r="F7" s="39">
        <v>598874.349</v>
      </c>
      <c r="G7" s="39">
        <v>642787.753</v>
      </c>
      <c r="H7" s="39">
        <v>624899.198</v>
      </c>
      <c r="I7" s="39">
        <v>658262.374</v>
      </c>
      <c r="J7" s="39">
        <v>724107.966</v>
      </c>
      <c r="K7" s="39">
        <v>621394.09</v>
      </c>
      <c r="L7" s="39">
        <v>719730.521</v>
      </c>
      <c r="M7" s="39">
        <v>640096.375</v>
      </c>
      <c r="N7" s="39">
        <v>643559.561</v>
      </c>
      <c r="O7" s="41">
        <f aca="true" t="shared" si="0" ref="O7:O12">SUM(C7:N7)</f>
        <v>7381839.476999999</v>
      </c>
    </row>
    <row r="8" spans="2:15" ht="15" customHeight="1">
      <c r="B8" s="38">
        <v>2008</v>
      </c>
      <c r="C8" s="39">
        <v>515373.423</v>
      </c>
      <c r="D8" s="39">
        <v>631506.391</v>
      </c>
      <c r="E8" s="39">
        <v>653959.318</v>
      </c>
      <c r="F8" s="39">
        <v>657438.016</v>
      </c>
      <c r="G8" s="39">
        <v>870686.951</v>
      </c>
      <c r="H8" s="39">
        <v>801656.95</v>
      </c>
      <c r="I8" s="39">
        <v>834163.716</v>
      </c>
      <c r="J8" s="39">
        <v>796876.217</v>
      </c>
      <c r="K8" s="39">
        <v>770336.461</v>
      </c>
      <c r="L8" s="39">
        <v>747625.158</v>
      </c>
      <c r="M8" s="39">
        <v>486060.826</v>
      </c>
      <c r="N8" s="39">
        <v>565408.642</v>
      </c>
      <c r="O8" s="41">
        <f t="shared" si="0"/>
        <v>8331092.069</v>
      </c>
    </row>
    <row r="9" spans="2:15" ht="15" customHeight="1">
      <c r="B9" s="38">
        <v>2009</v>
      </c>
      <c r="C9" s="39">
        <v>440271.112</v>
      </c>
      <c r="D9" s="39">
        <v>448988.342</v>
      </c>
      <c r="E9" s="39">
        <v>529592.791</v>
      </c>
      <c r="F9" s="39">
        <v>529921.203</v>
      </c>
      <c r="G9" s="39">
        <v>606159.27</v>
      </c>
      <c r="H9" s="39">
        <v>618905.324</v>
      </c>
      <c r="I9" s="39">
        <v>553704.246</v>
      </c>
      <c r="J9" s="39">
        <v>516617.193</v>
      </c>
      <c r="K9" s="39">
        <v>503074.613</v>
      </c>
      <c r="L9" s="39">
        <v>554850.831</v>
      </c>
      <c r="M9" s="39">
        <v>538813.181</v>
      </c>
      <c r="N9" s="39">
        <v>586762.64</v>
      </c>
      <c r="O9" s="41">
        <f t="shared" si="0"/>
        <v>6427660.746</v>
      </c>
    </row>
    <row r="10" spans="2:15" ht="15" customHeight="1">
      <c r="B10" s="38">
        <v>2010</v>
      </c>
      <c r="C10" s="39">
        <v>426430.317</v>
      </c>
      <c r="D10" s="39">
        <v>511062.677</v>
      </c>
      <c r="E10" s="39">
        <v>639754.593</v>
      </c>
      <c r="F10" s="39">
        <v>627874.856</v>
      </c>
      <c r="G10" s="39">
        <v>701349.14</v>
      </c>
      <c r="H10" s="39">
        <v>642852.36</v>
      </c>
      <c r="I10" s="39">
        <v>736593.609</v>
      </c>
      <c r="J10" s="39">
        <v>694063.756</v>
      </c>
      <c r="K10" s="39">
        <v>657044.35</v>
      </c>
      <c r="L10" s="39">
        <v>652993.168</v>
      </c>
      <c r="M10" s="39">
        <v>595935.686</v>
      </c>
      <c r="N10" s="39">
        <v>696072.292</v>
      </c>
      <c r="O10" s="41">
        <f t="shared" si="0"/>
        <v>7582026.804</v>
      </c>
    </row>
    <row r="11" spans="2:15" ht="15" customHeight="1">
      <c r="B11" s="70">
        <v>2011</v>
      </c>
      <c r="C11" s="71">
        <v>527798.718</v>
      </c>
      <c r="D11" s="71">
        <v>621970.945</v>
      </c>
      <c r="E11" s="71">
        <v>738265.593</v>
      </c>
      <c r="F11" s="71">
        <v>741780.762</v>
      </c>
      <c r="G11" s="71">
        <v>858665.746</v>
      </c>
      <c r="H11" s="71">
        <v>832157.81</v>
      </c>
      <c r="I11" s="71">
        <v>790192.272</v>
      </c>
      <c r="J11" s="71">
        <v>787764.697</v>
      </c>
      <c r="K11" s="71">
        <v>736231.696</v>
      </c>
      <c r="L11" s="71">
        <v>829767.242</v>
      </c>
      <c r="M11" s="71">
        <v>815726.13</v>
      </c>
      <c r="N11" s="71">
        <v>770725.526</v>
      </c>
      <c r="O11" s="41">
        <f>SUM(C11:N11)</f>
        <v>9051047.137</v>
      </c>
    </row>
    <row r="12" spans="2:15" ht="15" customHeight="1">
      <c r="B12" s="42">
        <v>2012</v>
      </c>
      <c r="C12" s="43">
        <v>610060</v>
      </c>
      <c r="D12" s="43">
        <v>735815</v>
      </c>
      <c r="E12" s="43">
        <v>751293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2097168</v>
      </c>
    </row>
    <row r="13" spans="2:15" ht="15" customHeight="1">
      <c r="B13" s="18" t="s">
        <v>42</v>
      </c>
      <c r="I13" s="19"/>
      <c r="J13" s="19"/>
      <c r="K13" s="19"/>
      <c r="L13" s="19"/>
      <c r="M13" s="19"/>
      <c r="N13" s="19"/>
      <c r="O13" s="46">
        <f>SUM(O6:O12)</f>
        <v>46852946.144</v>
      </c>
    </row>
    <row r="14" ht="15" customHeight="1">
      <c r="O14" s="46"/>
    </row>
    <row r="15" spans="2:15" ht="15" customHeight="1">
      <c r="B15" s="20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" customHeight="1">
      <c r="B16" s="22" t="s">
        <v>41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5" customHeight="1" thickBot="1">
      <c r="B17" s="24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</row>
    <row r="18" spans="2:15" ht="15" customHeight="1" thickTop="1">
      <c r="B18" s="38">
        <v>2006</v>
      </c>
      <c r="C18" s="39">
        <v>247537.761</v>
      </c>
      <c r="D18" s="39">
        <v>229617.304</v>
      </c>
      <c r="E18" s="39">
        <v>272537.636</v>
      </c>
      <c r="F18" s="39">
        <v>239652.109</v>
      </c>
      <c r="G18" s="39">
        <v>246300.983</v>
      </c>
      <c r="H18" s="39">
        <v>209171.028</v>
      </c>
      <c r="I18" s="39">
        <v>316872.44</v>
      </c>
      <c r="J18" s="39">
        <v>349160.422</v>
      </c>
      <c r="K18" s="39">
        <v>339270.71</v>
      </c>
      <c r="L18" s="39">
        <v>351901.559</v>
      </c>
      <c r="M18" s="39">
        <v>346266.528</v>
      </c>
      <c r="N18" s="39">
        <v>320479.217</v>
      </c>
      <c r="O18" s="40">
        <f>SUM(C18:N18)</f>
        <v>3468767.697</v>
      </c>
    </row>
    <row r="19" spans="2:15" ht="15" customHeight="1">
      <c r="B19" s="38">
        <v>2007</v>
      </c>
      <c r="C19" s="39">
        <v>343027.48</v>
      </c>
      <c r="D19" s="39">
        <v>320890.351</v>
      </c>
      <c r="E19" s="39">
        <v>388992.741</v>
      </c>
      <c r="F19" s="39">
        <v>345707.912</v>
      </c>
      <c r="G19" s="39">
        <v>422406.511</v>
      </c>
      <c r="H19" s="39">
        <v>352913.873</v>
      </c>
      <c r="I19" s="39">
        <v>420199.402</v>
      </c>
      <c r="J19" s="39">
        <v>484241.273</v>
      </c>
      <c r="K19" s="39">
        <v>416966.259</v>
      </c>
      <c r="L19" s="39">
        <v>510618.647</v>
      </c>
      <c r="M19" s="39">
        <v>500734.163</v>
      </c>
      <c r="N19" s="39">
        <v>493522.736</v>
      </c>
      <c r="O19" s="41">
        <f aca="true" t="shared" si="1" ref="O19:O24">SUM(C19:N19)</f>
        <v>5000221.347999999</v>
      </c>
    </row>
    <row r="20" spans="2:15" ht="15" customHeight="1">
      <c r="B20" s="38">
        <v>2008</v>
      </c>
      <c r="C20" s="39">
        <v>632854.184</v>
      </c>
      <c r="D20" s="39">
        <v>589135.935</v>
      </c>
      <c r="E20" s="39">
        <v>549861.714</v>
      </c>
      <c r="F20" s="39">
        <v>568883.91</v>
      </c>
      <c r="G20" s="39">
        <v>685618.224</v>
      </c>
      <c r="H20" s="39">
        <v>701540.554</v>
      </c>
      <c r="I20" s="39">
        <v>741911.265</v>
      </c>
      <c r="J20" s="39">
        <v>804434.336</v>
      </c>
      <c r="K20" s="39">
        <v>804528.014</v>
      </c>
      <c r="L20" s="39">
        <v>745246.908</v>
      </c>
      <c r="M20" s="39">
        <v>597649.118</v>
      </c>
      <c r="N20" s="39">
        <v>519059.693</v>
      </c>
      <c r="O20" s="41">
        <f t="shared" si="1"/>
        <v>7940723.8549999995</v>
      </c>
    </row>
    <row r="21" spans="2:15" ht="15" customHeight="1">
      <c r="B21" s="38">
        <v>2009</v>
      </c>
      <c r="C21" s="39">
        <v>595306.787</v>
      </c>
      <c r="D21" s="39">
        <v>531247.648</v>
      </c>
      <c r="E21" s="39">
        <v>536043.23</v>
      </c>
      <c r="F21" s="39">
        <v>433316.627</v>
      </c>
      <c r="G21" s="39">
        <v>483650.475</v>
      </c>
      <c r="H21" s="39">
        <v>510175.657</v>
      </c>
      <c r="I21" s="39">
        <v>599120.431</v>
      </c>
      <c r="J21" s="39">
        <v>604448.455</v>
      </c>
      <c r="K21" s="39">
        <v>691863.546</v>
      </c>
      <c r="L21" s="39">
        <v>742334.193</v>
      </c>
      <c r="M21" s="39">
        <v>761831.726</v>
      </c>
      <c r="N21" s="39">
        <v>798812.185</v>
      </c>
      <c r="O21" s="41">
        <f t="shared" si="1"/>
        <v>7288150.959999999</v>
      </c>
    </row>
    <row r="22" spans="2:15" ht="15" customHeight="1">
      <c r="B22" s="70">
        <v>2010</v>
      </c>
      <c r="C22" s="71">
        <v>779734.296</v>
      </c>
      <c r="D22" s="71">
        <v>811118.832</v>
      </c>
      <c r="E22" s="71">
        <v>996486.347</v>
      </c>
      <c r="F22" s="71">
        <v>818590.898</v>
      </c>
      <c r="G22" s="71">
        <v>917379.052</v>
      </c>
      <c r="H22" s="71">
        <v>934418.469</v>
      </c>
      <c r="I22" s="71">
        <v>1035387.396</v>
      </c>
      <c r="J22" s="71">
        <v>1059793.397</v>
      </c>
      <c r="K22" s="71">
        <v>1113380.472</v>
      </c>
      <c r="L22" s="71">
        <v>1121944.229</v>
      </c>
      <c r="M22" s="71">
        <v>1252268.708</v>
      </c>
      <c r="N22" s="71">
        <v>1137603.615</v>
      </c>
      <c r="O22" s="41">
        <f t="shared" si="1"/>
        <v>11978105.711</v>
      </c>
    </row>
    <row r="23" spans="2:15" ht="15" customHeight="1">
      <c r="B23" s="70">
        <v>2011</v>
      </c>
      <c r="C23" s="71">
        <v>1043722.817</v>
      </c>
      <c r="D23" s="71">
        <v>1057037.333</v>
      </c>
      <c r="E23" s="71">
        <v>1194337.589</v>
      </c>
      <c r="F23" s="71">
        <v>1155587.423</v>
      </c>
      <c r="G23" s="71">
        <v>1233493.544</v>
      </c>
      <c r="H23" s="71">
        <v>1156065.366</v>
      </c>
      <c r="I23" s="71">
        <v>1235202.455</v>
      </c>
      <c r="J23" s="71">
        <v>1429996.314</v>
      </c>
      <c r="K23" s="71">
        <v>1314347.905</v>
      </c>
      <c r="L23" s="71">
        <v>1327828.723</v>
      </c>
      <c r="M23" s="71">
        <v>1384482.18</v>
      </c>
      <c r="N23" s="71">
        <v>1322211.893</v>
      </c>
      <c r="O23" s="41">
        <f>SUM(C23:N23)</f>
        <v>14854313.541999998</v>
      </c>
    </row>
    <row r="24" spans="2:15" ht="15" customHeight="1">
      <c r="B24" s="42">
        <v>2012</v>
      </c>
      <c r="C24" s="43">
        <v>1233891</v>
      </c>
      <c r="D24" s="43">
        <v>1221132</v>
      </c>
      <c r="E24" s="43">
        <v>1226183</v>
      </c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3681206</v>
      </c>
    </row>
    <row r="25" spans="2:15" ht="15" customHeight="1">
      <c r="B25" s="18" t="s">
        <v>42</v>
      </c>
      <c r="I25" s="19"/>
      <c r="J25" s="19"/>
      <c r="K25" s="19"/>
      <c r="L25" s="19"/>
      <c r="M25" s="19"/>
      <c r="N25" s="19"/>
      <c r="O25" s="46">
        <f>SUM(O18:O24)</f>
        <v>54211489.11299999</v>
      </c>
    </row>
    <row r="26" ht="15" customHeight="1">
      <c r="O26" s="46"/>
    </row>
    <row r="27" spans="2:15" ht="15" customHeight="1">
      <c r="B27" s="20" t="s">
        <v>32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2" t="s">
        <v>41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5" customHeight="1" thickBot="1"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</row>
    <row r="30" spans="2:15" ht="15" customHeight="1" thickTop="1">
      <c r="B30" s="38">
        <v>2006</v>
      </c>
      <c r="C30" s="72">
        <f aca="true" t="shared" si="2" ref="C30:N30">C6-C18</f>
        <v>156396.55800000002</v>
      </c>
      <c r="D30" s="72">
        <f t="shared" si="2"/>
        <v>194261.93699999998</v>
      </c>
      <c r="E30" s="72">
        <f t="shared" si="2"/>
        <v>225617.77899999998</v>
      </c>
      <c r="F30" s="72">
        <f t="shared" si="2"/>
        <v>218730.952</v>
      </c>
      <c r="G30" s="72">
        <f t="shared" si="2"/>
        <v>271097.896</v>
      </c>
      <c r="H30" s="72">
        <f t="shared" si="2"/>
        <v>276011.358</v>
      </c>
      <c r="I30" s="72">
        <f t="shared" si="2"/>
        <v>192560.23599999998</v>
      </c>
      <c r="J30" s="72">
        <f t="shared" si="2"/>
        <v>250716.70499999996</v>
      </c>
      <c r="K30" s="72">
        <f t="shared" si="2"/>
        <v>165168.04199999996</v>
      </c>
      <c r="L30" s="72">
        <f t="shared" si="2"/>
        <v>158324.78399999999</v>
      </c>
      <c r="M30" s="72">
        <f t="shared" si="2"/>
        <v>204192.05400000006</v>
      </c>
      <c r="N30" s="72">
        <f t="shared" si="2"/>
        <v>200265.913</v>
      </c>
      <c r="O30" s="40">
        <f aca="true" t="shared" si="3" ref="O30:O36">SUM(C30:N30)</f>
        <v>2513344.214</v>
      </c>
    </row>
    <row r="31" spans="2:15" ht="15" customHeight="1">
      <c r="B31" s="38">
        <v>2007</v>
      </c>
      <c r="C31" s="71">
        <f aca="true" t="shared" si="4" ref="C31:N31">C7-C19</f>
        <v>42523.33300000004</v>
      </c>
      <c r="D31" s="71">
        <f t="shared" si="4"/>
        <v>160114.875</v>
      </c>
      <c r="E31" s="71">
        <f t="shared" si="4"/>
        <v>252578.51000000007</v>
      </c>
      <c r="F31" s="71">
        <f t="shared" si="4"/>
        <v>253166.43700000003</v>
      </c>
      <c r="G31" s="71">
        <f t="shared" si="4"/>
        <v>220381.24200000003</v>
      </c>
      <c r="H31" s="71">
        <f t="shared" si="4"/>
        <v>271985.32499999995</v>
      </c>
      <c r="I31" s="71">
        <f t="shared" si="4"/>
        <v>238062.97199999995</v>
      </c>
      <c r="J31" s="71">
        <f t="shared" si="4"/>
        <v>239866.69300000003</v>
      </c>
      <c r="K31" s="71">
        <f t="shared" si="4"/>
        <v>204427.83099999995</v>
      </c>
      <c r="L31" s="71">
        <f t="shared" si="4"/>
        <v>209111.87399999995</v>
      </c>
      <c r="M31" s="71">
        <f t="shared" si="4"/>
        <v>139362.212</v>
      </c>
      <c r="N31" s="71">
        <f t="shared" si="4"/>
        <v>150036.825</v>
      </c>
      <c r="O31" s="41">
        <f t="shared" si="3"/>
        <v>2381618.129</v>
      </c>
    </row>
    <row r="32" spans="2:15" ht="15" customHeight="1">
      <c r="B32" s="38">
        <v>2008</v>
      </c>
      <c r="C32" s="71">
        <f aca="true" t="shared" si="5" ref="C32:N32">C8-C20</f>
        <v>-117480.761</v>
      </c>
      <c r="D32" s="71">
        <f t="shared" si="5"/>
        <v>42370.45599999989</v>
      </c>
      <c r="E32" s="71">
        <f t="shared" si="5"/>
        <v>104097.60399999993</v>
      </c>
      <c r="F32" s="71">
        <f t="shared" si="5"/>
        <v>88554.10599999991</v>
      </c>
      <c r="G32" s="71">
        <f t="shared" si="5"/>
        <v>185068.72699999996</v>
      </c>
      <c r="H32" s="71">
        <f t="shared" si="5"/>
        <v>100116.39599999995</v>
      </c>
      <c r="I32" s="71">
        <f t="shared" si="5"/>
        <v>92252.451</v>
      </c>
      <c r="J32" s="71">
        <f t="shared" si="5"/>
        <v>-7558.119000000064</v>
      </c>
      <c r="K32" s="71">
        <f t="shared" si="5"/>
        <v>-34191.552999999956</v>
      </c>
      <c r="L32" s="71">
        <f t="shared" si="5"/>
        <v>2378.25</v>
      </c>
      <c r="M32" s="71">
        <f t="shared" si="5"/>
        <v>-111588.29200000002</v>
      </c>
      <c r="N32" s="71">
        <f t="shared" si="5"/>
        <v>46348.948999999964</v>
      </c>
      <c r="O32" s="41">
        <f t="shared" si="3"/>
        <v>390368.21399999957</v>
      </c>
    </row>
    <row r="33" spans="2:15" ht="15" customHeight="1">
      <c r="B33" s="38">
        <v>2009</v>
      </c>
      <c r="C33" s="71">
        <f aca="true" t="shared" si="6" ref="C33:N33">C9-C21</f>
        <v>-155035.675</v>
      </c>
      <c r="D33" s="71">
        <f t="shared" si="6"/>
        <v>-82259.30600000004</v>
      </c>
      <c r="E33" s="71">
        <f t="shared" si="6"/>
        <v>-6450.439000000013</v>
      </c>
      <c r="F33" s="71">
        <f t="shared" si="6"/>
        <v>96604.576</v>
      </c>
      <c r="G33" s="71">
        <f t="shared" si="6"/>
        <v>122508.79500000004</v>
      </c>
      <c r="H33" s="71">
        <f t="shared" si="6"/>
        <v>108729.66700000002</v>
      </c>
      <c r="I33" s="71">
        <f t="shared" si="6"/>
        <v>-45416.18499999994</v>
      </c>
      <c r="J33" s="71">
        <f t="shared" si="6"/>
        <v>-87831.26199999993</v>
      </c>
      <c r="K33" s="71">
        <f t="shared" si="6"/>
        <v>-188788.93299999996</v>
      </c>
      <c r="L33" s="71">
        <f t="shared" si="6"/>
        <v>-187483.36199999996</v>
      </c>
      <c r="M33" s="71">
        <f t="shared" si="6"/>
        <v>-223018.54500000004</v>
      </c>
      <c r="N33" s="71">
        <f t="shared" si="6"/>
        <v>-212049.54500000004</v>
      </c>
      <c r="O33" s="41">
        <f t="shared" si="3"/>
        <v>-860490.2139999998</v>
      </c>
    </row>
    <row r="34" spans="2:15" ht="15" customHeight="1">
      <c r="B34" s="38">
        <v>2010</v>
      </c>
      <c r="C34" s="71">
        <f aca="true" t="shared" si="7" ref="C34:N34">C10-C22</f>
        <v>-353303.979</v>
      </c>
      <c r="D34" s="71">
        <f t="shared" si="7"/>
        <v>-300056.155</v>
      </c>
      <c r="E34" s="71">
        <f t="shared" si="7"/>
        <v>-356731.75399999996</v>
      </c>
      <c r="F34" s="71">
        <f t="shared" si="7"/>
        <v>-190716.04200000002</v>
      </c>
      <c r="G34" s="71">
        <f t="shared" si="7"/>
        <v>-216029.912</v>
      </c>
      <c r="H34" s="71">
        <f t="shared" si="7"/>
        <v>-291566.10900000005</v>
      </c>
      <c r="I34" s="71">
        <f t="shared" si="7"/>
        <v>-298793.7869999999</v>
      </c>
      <c r="J34" s="71">
        <f t="shared" si="7"/>
        <v>-365729.64100000006</v>
      </c>
      <c r="K34" s="71">
        <f t="shared" si="7"/>
        <v>-456336.1220000001</v>
      </c>
      <c r="L34" s="71">
        <f t="shared" si="7"/>
        <v>-468951.0610000001</v>
      </c>
      <c r="M34" s="71">
        <f t="shared" si="7"/>
        <v>-656333.0220000001</v>
      </c>
      <c r="N34" s="71">
        <f t="shared" si="7"/>
        <v>-441531.323</v>
      </c>
      <c r="O34" s="41">
        <f t="shared" si="3"/>
        <v>-4396078.907000001</v>
      </c>
    </row>
    <row r="35" spans="2:15" ht="15" customHeight="1">
      <c r="B35" s="70">
        <v>2011</v>
      </c>
      <c r="C35" s="71">
        <f aca="true" t="shared" si="8" ref="C35:N35">C11-C23</f>
        <v>-515924.09900000005</v>
      </c>
      <c r="D35" s="71">
        <f t="shared" si="8"/>
        <v>-435066.38800000015</v>
      </c>
      <c r="E35" s="71">
        <f t="shared" si="8"/>
        <v>-456071.9959999999</v>
      </c>
      <c r="F35" s="71">
        <f t="shared" si="8"/>
        <v>-413806.66099999996</v>
      </c>
      <c r="G35" s="71">
        <f t="shared" si="8"/>
        <v>-374827.79799999995</v>
      </c>
      <c r="H35" s="71">
        <f t="shared" si="8"/>
        <v>-323907.55599999987</v>
      </c>
      <c r="I35" s="71">
        <f t="shared" si="8"/>
        <v>-445010.1830000001</v>
      </c>
      <c r="J35" s="71">
        <f t="shared" si="8"/>
        <v>-642231.617</v>
      </c>
      <c r="K35" s="71">
        <f t="shared" si="8"/>
        <v>-578116.209</v>
      </c>
      <c r="L35" s="71">
        <f t="shared" si="8"/>
        <v>-498061.481</v>
      </c>
      <c r="M35" s="71">
        <f t="shared" si="8"/>
        <v>-568756.0499999999</v>
      </c>
      <c r="N35" s="71">
        <f t="shared" si="8"/>
        <v>-551486.367</v>
      </c>
      <c r="O35" s="41">
        <f t="shared" si="3"/>
        <v>-5803266.404999999</v>
      </c>
    </row>
    <row r="36" spans="2:15" ht="15" customHeight="1">
      <c r="B36" s="42">
        <v>2012</v>
      </c>
      <c r="C36" s="43">
        <f>C12-C24</f>
        <v>-623831</v>
      </c>
      <c r="D36" s="43">
        <f>D12-D24</f>
        <v>-485317</v>
      </c>
      <c r="E36" s="43">
        <f>E12-E24</f>
        <v>-474890</v>
      </c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3"/>
        <v>-1584038</v>
      </c>
    </row>
    <row r="37" spans="2:15" ht="15" customHeight="1">
      <c r="B37" s="18" t="s">
        <v>42</v>
      </c>
      <c r="I37" s="19"/>
      <c r="J37" s="19"/>
      <c r="K37" s="19"/>
      <c r="L37" s="19"/>
      <c r="M37" s="19"/>
      <c r="N37" s="19"/>
      <c r="O37" s="46">
        <f>SUM(O29:O36)</f>
        <v>-7358542.969</v>
      </c>
    </row>
    <row r="38" ht="15" customHeight="1">
      <c r="B38" s="53" t="s">
        <v>43</v>
      </c>
    </row>
    <row r="39" ht="15" customHeight="1">
      <c r="O39" s="46"/>
    </row>
    <row r="40" spans="2:3" ht="15" customHeight="1">
      <c r="B40" s="96" t="s">
        <v>40</v>
      </c>
      <c r="C40" s="97"/>
    </row>
    <row r="41" spans="2:3" ht="15" customHeight="1">
      <c r="B41" s="98"/>
      <c r="C41" s="99"/>
    </row>
    <row r="42" ht="15" customHeight="1">
      <c r="B42" s="19"/>
    </row>
    <row r="45" spans="3:4" ht="15" customHeight="1">
      <c r="C45" s="77"/>
      <c r="D45" s="77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1:O12 O23:O24 O6:O10 O18:O22 O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2012-04-09T16:55:16Z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