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0155" yWindow="105" windowWidth="15480" windowHeight="11640" tabRatio="715" activeTab="0"/>
  </bookViews>
  <sheets>
    <sheet name="Índice" sheetId="1" r:id="rId1"/>
    <sheet name="Exportação" sheetId="2" r:id="rId2"/>
    <sheet name="Produtos_Exp" sheetId="3" r:id="rId3"/>
    <sheet name="Países_Exp" sheetId="4" r:id="rId4"/>
    <sheet name="Importação" sheetId="5" r:id="rId5"/>
    <sheet name="Produtos_Imp" sheetId="6" r:id="rId6"/>
    <sheet name="Países_Imp" sheetId="7" r:id="rId7"/>
    <sheet name="Saldo" sheetId="8" r:id="rId8"/>
    <sheet name="BC_Santa Catarina" sheetId="9" r:id="rId9"/>
    <sheet name="BC_Brasil" sheetId="10" r:id="rId10"/>
  </sheets>
  <definedNames>
    <definedName name="_xlnm.Print_Area" localSheetId="9">'BC_Brasil'!#REF!</definedName>
    <definedName name="_xlnm.Print_Area" localSheetId="8">'BC_Santa Catarina'!#REF!</definedName>
    <definedName name="_xlnm.Print_Area" localSheetId="1">'Exportação'!$B$1:$O$1</definedName>
    <definedName name="_xlnm.Print_Area" localSheetId="4">'Importação'!$B$1:$O$4</definedName>
    <definedName name="_xlnm.Print_Area" localSheetId="0">'Índice'!$B$1:$E$1</definedName>
    <definedName name="_xlnm.Print_Area" localSheetId="3">'Países_Exp'!#REF!</definedName>
    <definedName name="_xlnm.Print_Area" localSheetId="6">'Países_Imp'!$B$1:$K$4</definedName>
    <definedName name="_xlnm.Print_Area" localSheetId="2">'Produtos_Exp'!#REF!</definedName>
    <definedName name="_xlnm.Print_Area" localSheetId="5">'Produtos_Imp'!$B$1:$O$4</definedName>
    <definedName name="_xlnm.Print_Area" localSheetId="7">'Saldo'!#REF!</definedName>
    <definedName name="Títulos_impressão_IM" localSheetId="9">'BC_Brasil'!#REF!</definedName>
    <definedName name="Títulos_impressão_IM" localSheetId="8">'BC_Santa Catarina'!#REF!</definedName>
    <definedName name="Títulos_impressão_IM" localSheetId="1">'Exportação'!#REF!</definedName>
    <definedName name="Títulos_impressão_IM" localSheetId="4">'Importação'!#REF!</definedName>
    <definedName name="Títulos_impressão_IM" localSheetId="3">'Países_Exp'!#REF!</definedName>
    <definedName name="Títulos_impressão_IM" localSheetId="6">'Países_Imp'!#REF!</definedName>
    <definedName name="Títulos_impressão_IM" localSheetId="2">'Produtos_Exp'!#REF!</definedName>
    <definedName name="Títulos_impressão_IM" localSheetId="5">'Produtos_Imp'!#REF!</definedName>
    <definedName name="Títulos_impressão_IM" localSheetId="7">'Saldo'!#REF!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<sst xmlns="http://schemas.openxmlformats.org/spreadsheetml/2006/main" count="228" uniqueCount="67">
  <si>
    <t>Ano</t>
  </si>
  <si>
    <t>Jan.</t>
  </si>
  <si>
    <t>Fev.</t>
  </si>
  <si>
    <t>Mar.</t>
  </si>
  <si>
    <t>Abr.</t>
  </si>
  <si>
    <t>Mai.</t>
  </si>
  <si>
    <t>Jun.</t>
  </si>
  <si>
    <t>Jul.</t>
  </si>
  <si>
    <t>Ago.</t>
  </si>
  <si>
    <t>Set.</t>
  </si>
  <si>
    <t>Out.</t>
  </si>
  <si>
    <t>Nov.</t>
  </si>
  <si>
    <t>Dez.</t>
  </si>
  <si>
    <t>Acum. no ano</t>
  </si>
  <si>
    <t>2. Produtos exportados</t>
  </si>
  <si>
    <t>5. Produtos importados</t>
  </si>
  <si>
    <t>6. Países de origem</t>
  </si>
  <si>
    <t>3. Países de destino</t>
  </si>
  <si>
    <t>I. SETOR EXTERNO</t>
  </si>
  <si>
    <t>PRINCIPAIS PRODUTOS EXPORTADOS</t>
  </si>
  <si>
    <t>US$</t>
  </si>
  <si>
    <t xml:space="preserve">Kg </t>
  </si>
  <si>
    <t xml:space="preserve">Total dos demais produtos </t>
  </si>
  <si>
    <t>TOTAL DAS EXPORTAÇÕES</t>
  </si>
  <si>
    <t>Total dos demais países</t>
  </si>
  <si>
    <t>PRINCIPAIS PAÍSES DE DESTINO</t>
  </si>
  <si>
    <t>PRINCIPAIS PAÍSES DE ORIGEM</t>
  </si>
  <si>
    <t>TOTAL DAS IMPORTAÇÕES</t>
  </si>
  <si>
    <t>PRINCIPAIS PRODUTOS IMPORTADOS</t>
  </si>
  <si>
    <t>BALANÇA COMERCIAL CATARINENSE: EXPORTAÇÕES</t>
  </si>
  <si>
    <t>BALANÇA COMERCIAL CATARINENSE: IMPORTAÇÕES</t>
  </si>
  <si>
    <t>BALANÇA COMERCIAL CATARINENSE: SALDO</t>
  </si>
  <si>
    <t>BALANÇA COMERCIAL BRASILEIRA: EXPORTAÇÕES</t>
  </si>
  <si>
    <t>BALANÇA COMERCIAL BRASILEIRA: SALDO</t>
  </si>
  <si>
    <t>8. Balança Comercial Catarinense: Exportações, Importações e Saldo</t>
  </si>
  <si>
    <t>9. Balança Comercial Brasileira: Exportações, Importações e Saldo</t>
  </si>
  <si>
    <t>Voltar p/ menu</t>
  </si>
  <si>
    <t>Soma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</si>
  <si>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Total do principal país</t>
  </si>
  <si>
    <t>1. Balança Comercial Orleans: Exportações</t>
  </si>
  <si>
    <t>4. Balança Comercial Orleans: Importações</t>
  </si>
  <si>
    <t>7. Balança Comercial Orleans: Saldo</t>
  </si>
  <si>
    <t>BALANÇA COMERCIAL ORLEANS: EXPORTAÇÕES</t>
  </si>
  <si>
    <t>PRINCIPAIS PRODUTOS EXPORTADOS - ORLEANS</t>
  </si>
  <si>
    <t>PRINCIPAIS PAÍSES DE DESTINO DAS EXPORTAÇÕES - ORLEANS</t>
  </si>
  <si>
    <t>BALANÇA COMERCIAL ORLEANS: IMPORTAÇÕES</t>
  </si>
  <si>
    <t>PRINCIPAIS PRODUTOS IMPORTADOS - ORLEANS</t>
  </si>
  <si>
    <t>PRINCIPAIS PAÍSES DE ORIGEM DAS IMPORTAÇÕES - ORLEANS</t>
  </si>
  <si>
    <t>[resultado mensal (US$ mil)]</t>
  </si>
  <si>
    <t>Fonte: Elaboração própria com base nos dados do Ministério do Desenvolvimento, Indústria e Comércio Internacional/MDIC</t>
  </si>
  <si>
    <t>[resultado mensal (US$ FOB)]</t>
  </si>
  <si>
    <t>Nota: O saldo comercial é as exportações menos as importações.</t>
  </si>
  <si>
    <t>BALANÇA COMERCIAL ORLEANS: SALDO</t>
  </si>
  <si>
    <t>BALANÇA COMERCIAL BRASILEIRA: IMPORTAÇÕES</t>
  </si>
  <si>
    <t>Total dos 2 principais países</t>
  </si>
  <si>
    <t>Outros reboques e semi-reboques p/transp.de mercadorias</t>
  </si>
  <si>
    <t>Total do principal produto</t>
  </si>
  <si>
    <t>Paraguai</t>
  </si>
  <si>
    <t>SETOR EXTERNO - MUNICÍPIO DE ORLEANS - SC                                                                                     Carta de Conjuntura | OUT 2012</t>
  </si>
  <si>
    <t>Serviços de mesa/outs.artigos mesa/cozinha, de plásticos</t>
  </si>
  <si>
    <t>Outras chapas de polímeros de etileno, n/reforcadas, etc.</t>
  </si>
  <si>
    <t>Garrafões, garrafas, frascos, artigos semelhs.de plásticos</t>
  </si>
  <si>
    <t>Outros sacos, bolsas e cartuchos, de polímeros de etileno</t>
  </si>
  <si>
    <t>Total dos 5 principais produtos</t>
  </si>
  <si>
    <t>Uruguai</t>
  </si>
  <si>
    <t>Outros circuitos impr.c/compon.eletri./eletron.montados</t>
  </si>
  <si>
    <t>Itália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</si>
</sst>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#\ ##0\ "/>
    <numFmt numFmtId="166" formatCode="_(* #,##0.0_);_(* \(#,##0.0\);_(* &quot;-&quot;??_);_(@_)"/>
    <numFmt numFmtId="167" formatCode="0.00000_)"/>
    <numFmt numFmtId="168" formatCode="#,"/>
    <numFmt numFmtId="169" formatCode="General_)"/>
    <numFmt numFmtId="170" formatCode="0_);\(0\)"/>
    <numFmt numFmtId="171" formatCode="#,##0_ ;[Red]\-#,##0\ 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sz val="7"/>
      <name val="Times New Roman"/>
      <family val="1"/>
    </font>
    <font>
      <sz val="12"/>
      <name val="Courier"/>
      <family val="3"/>
    </font>
    <font>
      <sz val="1"/>
      <color indexed="18"/>
      <name val="Courier"/>
      <family val="3"/>
    </font>
    <font>
      <sz val="10"/>
      <name val="Courier"/>
      <family val="3"/>
    </font>
    <font>
      <sz val="10"/>
      <name val="MS Sans Serif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u val="single"/>
      <sz val="12"/>
      <color indexed="12"/>
      <name val="Arial Narrow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8"/>
      <color indexed="63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8"/>
      <color rgb="FF222222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/>
      <right style="hair"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/>
      <bottom style="thin"/>
    </border>
    <border>
      <left/>
      <right/>
      <top/>
      <bottom style="double"/>
    </border>
    <border>
      <left/>
      <right/>
      <top style="double"/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69" fontId="7" fillId="0" borderId="1">
      <alignment/>
      <protection/>
    </xf>
    <xf numFmtId="165" fontId="4" fillId="0" borderId="0" applyFill="0" applyBorder="0" applyProtection="0">
      <alignment/>
    </xf>
    <xf numFmtId="169" fontId="4" fillId="0" borderId="0">
      <alignment horizontal="left"/>
      <protection/>
    </xf>
    <xf numFmtId="0" fontId="35" fillId="20" borderId="0" applyNumberFormat="0" applyBorder="0" applyAlignment="0" applyProtection="0"/>
    <xf numFmtId="0" fontId="36" fillId="21" borderId="2" applyNumberFormat="0" applyAlignment="0" applyProtection="0"/>
    <xf numFmtId="0" fontId="37" fillId="22" borderId="3" applyNumberFormat="0" applyAlignment="0" applyProtection="0"/>
    <xf numFmtId="0" fontId="38" fillId="0" borderId="4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2" applyNumberFormat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167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38" fontId="8" fillId="0" borderId="0" applyFont="0" applyFill="0" applyBorder="0" applyAlignment="0" applyProtection="0"/>
    <xf numFmtId="168" fontId="6" fillId="0" borderId="0">
      <alignment/>
      <protection locked="0"/>
    </xf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164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47" applyFill="1" applyAlignment="1" applyProtection="1">
      <alignment/>
      <protection/>
    </xf>
    <xf numFmtId="0" fontId="3" fillId="33" borderId="0" xfId="47" applyFont="1" applyFill="1" applyAlignment="1" applyProtection="1">
      <alignment/>
      <protection/>
    </xf>
    <xf numFmtId="167" fontId="9" fillId="0" borderId="0" xfId="52" applyFont="1">
      <alignment/>
      <protection/>
    </xf>
    <xf numFmtId="0" fontId="11" fillId="33" borderId="0" xfId="0" applyFont="1" applyFill="1" applyBorder="1" applyAlignment="1">
      <alignment/>
    </xf>
    <xf numFmtId="0" fontId="11" fillId="33" borderId="0" xfId="0" applyFont="1" applyFill="1" applyAlignment="1">
      <alignment/>
    </xf>
    <xf numFmtId="3" fontId="11" fillId="33" borderId="0" xfId="0" applyNumberFormat="1" applyFont="1" applyFill="1" applyAlignment="1">
      <alignment/>
    </xf>
    <xf numFmtId="0" fontId="10" fillId="33" borderId="0" xfId="0" applyFont="1" applyFill="1" applyBorder="1" applyAlignment="1">
      <alignment horizontal="right"/>
    </xf>
    <xf numFmtId="167" fontId="11" fillId="0" borderId="0" xfId="52" applyFont="1">
      <alignment/>
      <protection/>
    </xf>
    <xf numFmtId="0" fontId="11" fillId="0" borderId="0" xfId="52" applyNumberFormat="1" applyFont="1">
      <alignment/>
      <protection/>
    </xf>
    <xf numFmtId="3" fontId="11" fillId="0" borderId="0" xfId="52" applyNumberFormat="1" applyFont="1">
      <alignment/>
      <protection/>
    </xf>
    <xf numFmtId="0" fontId="10" fillId="33" borderId="0" xfId="0" applyFont="1" applyFill="1" applyAlignment="1">
      <alignment horizontal="left"/>
    </xf>
    <xf numFmtId="0" fontId="11" fillId="0" borderId="0" xfId="0" applyFont="1" applyAlignment="1">
      <alignment/>
    </xf>
    <xf numFmtId="0" fontId="11" fillId="33" borderId="0" xfId="0" applyFont="1" applyFill="1" applyAlignment="1">
      <alignment horizontal="left"/>
    </xf>
    <xf numFmtId="0" fontId="11" fillId="0" borderId="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0" xfId="52" applyNumberFormat="1" applyFont="1" applyAlignment="1">
      <alignment horizontal="left"/>
      <protection/>
    </xf>
    <xf numFmtId="3" fontId="11" fillId="0" borderId="0" xfId="52" applyNumberFormat="1" applyFont="1" applyAlignment="1">
      <alignment horizontal="center"/>
      <protection/>
    </xf>
    <xf numFmtId="3" fontId="10" fillId="0" borderId="12" xfId="52" applyNumberFormat="1" applyFont="1" applyBorder="1" applyAlignment="1">
      <alignment horizontal="center"/>
      <protection/>
    </xf>
    <xf numFmtId="3" fontId="10" fillId="0" borderId="0" xfId="52" applyNumberFormat="1" applyFont="1" applyBorder="1" applyAlignment="1">
      <alignment horizontal="center"/>
      <protection/>
    </xf>
    <xf numFmtId="0" fontId="11" fillId="0" borderId="13" xfId="52" applyNumberFormat="1" applyFont="1" applyBorder="1" applyAlignment="1">
      <alignment horizontal="left"/>
      <protection/>
    </xf>
    <xf numFmtId="3" fontId="11" fillId="0" borderId="13" xfId="52" applyNumberFormat="1" applyFont="1" applyBorder="1" applyAlignment="1">
      <alignment horizontal="center"/>
      <protection/>
    </xf>
    <xf numFmtId="3" fontId="10" fillId="0" borderId="13" xfId="52" applyNumberFormat="1" applyFont="1" applyBorder="1" applyAlignment="1">
      <alignment horizontal="center"/>
      <protection/>
    </xf>
    <xf numFmtId="3" fontId="10" fillId="0" borderId="0" xfId="52" applyNumberFormat="1" applyFont="1" applyAlignment="1">
      <alignment horizontal="center"/>
      <protection/>
    </xf>
    <xf numFmtId="0" fontId="50" fillId="0" borderId="0" xfId="0" applyFont="1" applyAlignment="1">
      <alignment/>
    </xf>
    <xf numFmtId="3" fontId="11" fillId="0" borderId="0" xfId="67" applyNumberFormat="1" applyFont="1" applyBorder="1" applyAlignment="1">
      <alignment/>
    </xf>
    <xf numFmtId="166" fontId="11" fillId="0" borderId="0" xfId="67" applyNumberFormat="1" applyFont="1" applyBorder="1" applyAlignment="1">
      <alignment/>
    </xf>
    <xf numFmtId="3" fontId="10" fillId="0" borderId="0" xfId="52" applyNumberFormat="1" applyFont="1" applyFill="1" applyBorder="1" applyAlignment="1">
      <alignment vertical="center"/>
      <protection/>
    </xf>
    <xf numFmtId="3" fontId="50" fillId="0" borderId="0" xfId="0" applyNumberFormat="1" applyFont="1" applyBorder="1" applyAlignment="1">
      <alignment horizontal="center" vertical="top" wrapText="1"/>
    </xf>
    <xf numFmtId="10" fontId="50" fillId="0" borderId="0" xfId="54" applyNumberFormat="1" applyFont="1" applyBorder="1" applyAlignment="1">
      <alignment horizontal="center" vertical="top" wrapText="1"/>
    </xf>
    <xf numFmtId="3" fontId="11" fillId="0" borderId="0" xfId="0" applyNumberFormat="1" applyFont="1" applyAlignment="1">
      <alignment horizontal="center"/>
    </xf>
    <xf numFmtId="0" fontId="50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51" fillId="0" borderId="14" xfId="0" applyFont="1" applyFill="1" applyBorder="1" applyAlignment="1">
      <alignment vertical="center" wrapText="1"/>
    </xf>
    <xf numFmtId="0" fontId="51" fillId="0" borderId="15" xfId="0" applyFont="1" applyFill="1" applyBorder="1" applyAlignment="1">
      <alignment vertical="center" wrapText="1"/>
    </xf>
    <xf numFmtId="0" fontId="11" fillId="33" borderId="0" xfId="0" applyFont="1" applyFill="1" applyBorder="1" applyAlignment="1" applyProtection="1">
      <alignment horizontal="left"/>
      <protection/>
    </xf>
    <xf numFmtId="0" fontId="51" fillId="0" borderId="0" xfId="0" applyFont="1" applyFill="1" applyBorder="1" applyAlignment="1">
      <alignment wrapText="1"/>
    </xf>
    <xf numFmtId="0" fontId="50" fillId="0" borderId="0" xfId="0" applyFont="1" applyBorder="1" applyAlignment="1">
      <alignment/>
    </xf>
    <xf numFmtId="0" fontId="11" fillId="0" borderId="0" xfId="52" applyNumberFormat="1" applyFont="1" applyAlignment="1">
      <alignment horizontal="left" vertical="center"/>
      <protection/>
    </xf>
    <xf numFmtId="0" fontId="11" fillId="0" borderId="13" xfId="52" applyNumberFormat="1" applyFont="1" applyBorder="1" applyAlignment="1">
      <alignment horizontal="left" vertical="center"/>
      <protection/>
    </xf>
    <xf numFmtId="3" fontId="11" fillId="0" borderId="0" xfId="0" applyNumberFormat="1" applyFont="1" applyAlignment="1">
      <alignment/>
    </xf>
    <xf numFmtId="0" fontId="10" fillId="33" borderId="0" xfId="0" applyFont="1" applyFill="1" applyAlignment="1">
      <alignment/>
    </xf>
    <xf numFmtId="0" fontId="11" fillId="0" borderId="0" xfId="52" applyNumberFormat="1" applyFont="1" applyBorder="1" applyAlignment="1">
      <alignment horizontal="left"/>
      <protection/>
    </xf>
    <xf numFmtId="3" fontId="11" fillId="0" borderId="0" xfId="52" applyNumberFormat="1" applyFont="1" applyBorder="1" applyAlignment="1">
      <alignment horizontal="center"/>
      <protection/>
    </xf>
    <xf numFmtId="3" fontId="51" fillId="0" borderId="14" xfId="0" applyNumberFormat="1" applyFont="1" applyBorder="1" applyAlignment="1">
      <alignment horizontal="center" vertical="center"/>
    </xf>
    <xf numFmtId="3" fontId="51" fillId="0" borderId="15" xfId="0" applyNumberFormat="1" applyFont="1" applyBorder="1" applyAlignment="1">
      <alignment horizontal="center" vertical="center"/>
    </xf>
    <xf numFmtId="0" fontId="11" fillId="0" borderId="0" xfId="52" applyNumberFormat="1" applyFont="1" applyBorder="1" applyAlignment="1">
      <alignment horizontal="left" vertical="center"/>
      <protection/>
    </xf>
    <xf numFmtId="0" fontId="11" fillId="0" borderId="11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3" fontId="11" fillId="0" borderId="0" xfId="52" applyNumberFormat="1" applyFont="1" applyAlignment="1">
      <alignment horizontal="center" vertical="center"/>
      <protection/>
    </xf>
    <xf numFmtId="3" fontId="10" fillId="0" borderId="12" xfId="52" applyNumberFormat="1" applyFont="1" applyBorder="1" applyAlignment="1">
      <alignment horizontal="center" vertical="center"/>
      <protection/>
    </xf>
    <xf numFmtId="3" fontId="10" fillId="0" borderId="0" xfId="52" applyNumberFormat="1" applyFont="1" applyBorder="1" applyAlignment="1">
      <alignment horizontal="center" vertical="center"/>
      <protection/>
    </xf>
    <xf numFmtId="3" fontId="11" fillId="0" borderId="0" xfId="52" applyNumberFormat="1" applyFont="1" applyBorder="1" applyAlignment="1">
      <alignment horizontal="center" vertical="center"/>
      <protection/>
    </xf>
    <xf numFmtId="3" fontId="11" fillId="0" borderId="13" xfId="52" applyNumberFormat="1" applyFont="1" applyBorder="1" applyAlignment="1">
      <alignment horizontal="center" vertical="center"/>
      <protection/>
    </xf>
    <xf numFmtId="3" fontId="10" fillId="0" borderId="13" xfId="52" applyNumberFormat="1" applyFont="1" applyBorder="1" applyAlignment="1">
      <alignment horizontal="center" vertical="center"/>
      <protection/>
    </xf>
    <xf numFmtId="167" fontId="11" fillId="0" borderId="0" xfId="52" applyFont="1" applyAlignment="1">
      <alignment vertical="center"/>
      <protection/>
    </xf>
    <xf numFmtId="3" fontId="11" fillId="0" borderId="0" xfId="52" applyNumberFormat="1" applyFont="1" applyAlignment="1">
      <alignment vertical="center"/>
      <protection/>
    </xf>
    <xf numFmtId="3" fontId="10" fillId="0" borderId="0" xfId="52" applyNumberFormat="1" applyFont="1" applyAlignment="1">
      <alignment horizontal="center" vertical="center"/>
      <protection/>
    </xf>
    <xf numFmtId="0" fontId="51" fillId="0" borderId="15" xfId="0" applyFont="1" applyBorder="1" applyAlignment="1">
      <alignment horizontal="center" vertical="center"/>
    </xf>
    <xf numFmtId="0" fontId="51" fillId="0" borderId="14" xfId="0" applyFont="1" applyBorder="1" applyAlignment="1">
      <alignment vertical="center"/>
    </xf>
    <xf numFmtId="0" fontId="51" fillId="0" borderId="15" xfId="0" applyFont="1" applyBorder="1" applyAlignment="1">
      <alignment vertical="center"/>
    </xf>
    <xf numFmtId="170" fontId="11" fillId="0" borderId="0" xfId="67" applyNumberFormat="1" applyFont="1" applyBorder="1" applyAlignment="1">
      <alignment horizontal="left" vertical="center"/>
    </xf>
    <xf numFmtId="170" fontId="11" fillId="0" borderId="13" xfId="67" applyNumberFormat="1" applyFont="1" applyBorder="1" applyAlignment="1">
      <alignment horizontal="left" vertical="center"/>
    </xf>
    <xf numFmtId="167" fontId="10" fillId="0" borderId="0" xfId="52" applyFont="1" applyAlignment="1">
      <alignment vertical="center"/>
      <protection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167" fontId="13" fillId="0" borderId="0" xfId="52" applyFont="1">
      <alignment/>
      <protection/>
    </xf>
    <xf numFmtId="0" fontId="51" fillId="0" borderId="15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3" fontId="11" fillId="0" borderId="0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3" fontId="50" fillId="0" borderId="0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left" vertical="center"/>
    </xf>
    <xf numFmtId="3" fontId="11" fillId="0" borderId="15" xfId="0" applyNumberFormat="1" applyFont="1" applyBorder="1" applyAlignment="1">
      <alignment horizontal="center" vertical="center"/>
    </xf>
    <xf numFmtId="171" fontId="11" fillId="33" borderId="0" xfId="0" applyNumberFormat="1" applyFont="1" applyFill="1" applyBorder="1" applyAlignment="1">
      <alignment/>
    </xf>
    <xf numFmtId="171" fontId="11" fillId="33" borderId="0" xfId="0" applyNumberFormat="1" applyFont="1" applyFill="1" applyAlignment="1">
      <alignment/>
    </xf>
    <xf numFmtId="171" fontId="10" fillId="33" borderId="0" xfId="0" applyNumberFormat="1" applyFont="1" applyFill="1" applyBorder="1" applyAlignment="1">
      <alignment horizontal="right"/>
    </xf>
    <xf numFmtId="171" fontId="11" fillId="0" borderId="0" xfId="52" applyNumberFormat="1" applyFont="1">
      <alignment/>
      <protection/>
    </xf>
    <xf numFmtId="171" fontId="11" fillId="0" borderId="0" xfId="0" applyNumberFormat="1" applyFont="1" applyAlignment="1">
      <alignment/>
    </xf>
    <xf numFmtId="171" fontId="11" fillId="0" borderId="0" xfId="0" applyNumberFormat="1" applyFont="1" applyBorder="1" applyAlignment="1">
      <alignment/>
    </xf>
    <xf numFmtId="171" fontId="11" fillId="0" borderId="11" xfId="0" applyNumberFormat="1" applyFont="1" applyBorder="1" applyAlignment="1">
      <alignment horizontal="center" vertical="center"/>
    </xf>
    <xf numFmtId="171" fontId="11" fillId="0" borderId="0" xfId="67" applyNumberFormat="1" applyFont="1" applyBorder="1" applyAlignment="1">
      <alignment horizontal="center" vertical="center"/>
    </xf>
    <xf numFmtId="171" fontId="10" fillId="0" borderId="0" xfId="67" applyNumberFormat="1" applyFont="1" applyBorder="1" applyAlignment="1">
      <alignment horizontal="center" vertical="center"/>
    </xf>
    <xf numFmtId="171" fontId="11" fillId="0" borderId="13" xfId="67" applyNumberFormat="1" applyFont="1" applyBorder="1" applyAlignment="1">
      <alignment horizontal="center" vertical="center"/>
    </xf>
    <xf numFmtId="171" fontId="10" fillId="0" borderId="13" xfId="67" applyNumberFormat="1" applyFont="1" applyBorder="1" applyAlignment="1">
      <alignment horizontal="center" vertical="center"/>
    </xf>
    <xf numFmtId="171" fontId="11" fillId="0" borderId="0" xfId="52" applyNumberFormat="1" applyFont="1" applyAlignment="1">
      <alignment vertical="center"/>
      <protection/>
    </xf>
    <xf numFmtId="171" fontId="10" fillId="0" borderId="0" xfId="52" applyNumberFormat="1" applyFont="1" applyAlignment="1">
      <alignment horizontal="center" vertical="center"/>
      <protection/>
    </xf>
    <xf numFmtId="171" fontId="10" fillId="0" borderId="0" xfId="52" applyNumberFormat="1" applyFont="1" applyAlignment="1">
      <alignment horizontal="center"/>
      <protection/>
    </xf>
    <xf numFmtId="171" fontId="13" fillId="0" borderId="0" xfId="67" applyNumberFormat="1" applyFont="1" applyBorder="1" applyAlignment="1">
      <alignment/>
    </xf>
    <xf numFmtId="171" fontId="13" fillId="0" borderId="0" xfId="0" applyNumberFormat="1" applyFont="1" applyAlignment="1">
      <alignment/>
    </xf>
    <xf numFmtId="171" fontId="13" fillId="0" borderId="0" xfId="52" applyNumberFormat="1" applyFont="1">
      <alignment/>
      <protection/>
    </xf>
    <xf numFmtId="171" fontId="11" fillId="0" borderId="0" xfId="52" applyNumberFormat="1" applyFont="1" applyAlignment="1">
      <alignment horizontal="center"/>
      <protection/>
    </xf>
    <xf numFmtId="171" fontId="11" fillId="0" borderId="0" xfId="67" applyNumberFormat="1" applyFont="1" applyBorder="1" applyAlignment="1">
      <alignment/>
    </xf>
    <xf numFmtId="171" fontId="11" fillId="0" borderId="11" xfId="0" applyNumberFormat="1" applyFont="1" applyBorder="1" applyAlignment="1">
      <alignment horizontal="center"/>
    </xf>
    <xf numFmtId="171" fontId="10" fillId="0" borderId="12" xfId="52" applyNumberFormat="1" applyFont="1" applyBorder="1" applyAlignment="1">
      <alignment horizontal="center"/>
      <protection/>
    </xf>
    <xf numFmtId="171" fontId="10" fillId="0" borderId="0" xfId="52" applyNumberFormat="1" applyFont="1" applyBorder="1" applyAlignment="1">
      <alignment horizontal="center"/>
      <protection/>
    </xf>
    <xf numFmtId="171" fontId="11" fillId="0" borderId="0" xfId="52" applyNumberFormat="1" applyFont="1" applyBorder="1" applyAlignment="1">
      <alignment horizontal="center"/>
      <protection/>
    </xf>
    <xf numFmtId="171" fontId="11" fillId="0" borderId="13" xfId="52" applyNumberFormat="1" applyFont="1" applyBorder="1" applyAlignment="1">
      <alignment horizontal="center"/>
      <protection/>
    </xf>
    <xf numFmtId="171" fontId="10" fillId="0" borderId="13" xfId="52" applyNumberFormat="1" applyFont="1" applyBorder="1" applyAlignment="1">
      <alignment horizontal="center"/>
      <protection/>
    </xf>
    <xf numFmtId="171" fontId="11" fillId="0" borderId="12" xfId="52" applyNumberFormat="1" applyFont="1" applyBorder="1" applyAlignment="1">
      <alignment horizontal="center"/>
      <protection/>
    </xf>
    <xf numFmtId="171" fontId="52" fillId="0" borderId="0" xfId="0" applyNumberFormat="1" applyFont="1" applyAlignment="1">
      <alignment/>
    </xf>
    <xf numFmtId="0" fontId="50" fillId="0" borderId="0" xfId="0" applyFont="1" applyBorder="1" applyAlignment="1">
      <alignment horizontal="left" vertical="center"/>
    </xf>
    <xf numFmtId="3" fontId="12" fillId="34" borderId="16" xfId="47" applyNumberFormat="1" applyFont="1" applyFill="1" applyBorder="1" applyAlignment="1" applyProtection="1">
      <alignment horizontal="center" vertical="center"/>
      <protection/>
    </xf>
    <xf numFmtId="3" fontId="12" fillId="34" borderId="17" xfId="47" applyNumberFormat="1" applyFont="1" applyFill="1" applyBorder="1" applyAlignment="1" applyProtection="1">
      <alignment horizontal="center" vertical="center"/>
      <protection/>
    </xf>
    <xf numFmtId="3" fontId="12" fillId="34" borderId="18" xfId="47" applyNumberFormat="1" applyFont="1" applyFill="1" applyBorder="1" applyAlignment="1" applyProtection="1">
      <alignment horizontal="center" vertical="center"/>
      <protection/>
    </xf>
    <xf numFmtId="0" fontId="10" fillId="33" borderId="0" xfId="0" applyFont="1" applyFill="1" applyAlignment="1">
      <alignment horizontal="left"/>
    </xf>
    <xf numFmtId="0" fontId="51" fillId="0" borderId="0" xfId="0" applyFont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17" fontId="51" fillId="0" borderId="15" xfId="0" applyNumberFormat="1" applyFont="1" applyBorder="1" applyAlignment="1">
      <alignment horizontal="center" vertical="center"/>
    </xf>
    <xf numFmtId="171" fontId="12" fillId="34" borderId="16" xfId="47" applyNumberFormat="1" applyFont="1" applyFill="1" applyBorder="1" applyAlignment="1" applyProtection="1">
      <alignment horizontal="center" vertical="center"/>
      <protection/>
    </xf>
    <xf numFmtId="171" fontId="12" fillId="34" borderId="17" xfId="47" applyNumberFormat="1" applyFont="1" applyFill="1" applyBorder="1" applyAlignment="1" applyProtection="1">
      <alignment horizontal="center" vertical="center"/>
      <protection/>
    </xf>
    <xf numFmtId="171" fontId="12" fillId="34" borderId="18" xfId="47" applyNumberFormat="1" applyFont="1" applyFill="1" applyBorder="1" applyAlignment="1" applyProtection="1">
      <alignment horizontal="center" vertical="center"/>
      <protection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0let" xfId="33"/>
    <cellStyle name="bolet" xfId="34"/>
    <cellStyle name="Boletim" xfId="35"/>
    <cellStyle name="Bom" xfId="36"/>
    <cellStyle name="Cálculo" xfId="37"/>
    <cellStyle name="Célula de Verificação" xfId="38"/>
    <cellStyle name="Célula Vinculada" xfId="39"/>
    <cellStyle name="Ênfase1" xfId="40"/>
    <cellStyle name="Ênfase2" xfId="41"/>
    <cellStyle name="Ênfase3" xfId="42"/>
    <cellStyle name="Ênfase4" xfId="43"/>
    <cellStyle name="Ênfase5" xfId="44"/>
    <cellStyle name="Ênfase6" xfId="45"/>
    <cellStyle name="Entrada" xfId="46"/>
    <cellStyle name="Hyperlink" xfId="47"/>
    <cellStyle name="Incorreto" xfId="48"/>
    <cellStyle name="Currency" xfId="49"/>
    <cellStyle name="Currency [0]" xfId="50"/>
    <cellStyle name="Neutra" xfId="51"/>
    <cellStyle name="Normal_Tabela_IV.4" xfId="52"/>
    <cellStyle name="Nota" xfId="53"/>
    <cellStyle name="Percent" xfId="54"/>
    <cellStyle name="Saída" xfId="55"/>
    <cellStyle name="Sep. milhar [0]" xfId="56"/>
    <cellStyle name="Separador de m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unesc.net/portal/capa/index/326/6190" TargetMode="External" /><Relationship Id="rId3" Type="http://schemas.openxmlformats.org/officeDocument/2006/relationships/hyperlink" Target="http://www.unesc.net/portal/capa/index/326/6190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://www.unesc.net/" TargetMode="External" /><Relationship Id="rId6" Type="http://schemas.openxmlformats.org/officeDocument/2006/relationships/hyperlink" Target="http://www.unesc.net/" TargetMode="External" /><Relationship Id="rId7" Type="http://schemas.openxmlformats.org/officeDocument/2006/relationships/image" Target="../media/image3.jpeg" /><Relationship Id="rId8" Type="http://schemas.openxmlformats.org/officeDocument/2006/relationships/hyperlink" Target="http://ibge.gov.br/cidadesat/link.php?codmun=421170" TargetMode="External" /><Relationship Id="rId9" Type="http://schemas.openxmlformats.org/officeDocument/2006/relationships/hyperlink" Target="http://ibge.gov.br/cidadesat/link.php?codmun=42117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3105150</xdr:colOff>
      <xdr:row>11</xdr:row>
      <xdr:rowOff>28575</xdr:rowOff>
    </xdr:from>
    <xdr:to>
      <xdr:col>4</xdr:col>
      <xdr:colOff>76200</xdr:colOff>
      <xdr:row>37</xdr:row>
      <xdr:rowOff>38100</xdr:rowOff>
    </xdr:to>
    <xdr:pic>
      <xdr:nvPicPr>
        <xdr:cNvPr id="1" name="Imagem 2" descr="ipese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1752600"/>
          <a:ext cx="4905375" cy="421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16</xdr:row>
      <xdr:rowOff>104775</xdr:rowOff>
    </xdr:from>
    <xdr:to>
      <xdr:col>1</xdr:col>
      <xdr:colOff>3409950</xdr:colOff>
      <xdr:row>29</xdr:row>
      <xdr:rowOff>114300</xdr:rowOff>
    </xdr:to>
    <xdr:pic>
      <xdr:nvPicPr>
        <xdr:cNvPr id="2" name="Imagem 3" descr="unesc2.jpg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6275" y="2638425"/>
          <a:ext cx="2962275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581025</xdr:colOff>
      <xdr:row>16</xdr:row>
      <xdr:rowOff>76200</xdr:rowOff>
    </xdr:from>
    <xdr:to>
      <xdr:col>8</xdr:col>
      <xdr:colOff>409575</xdr:colOff>
      <xdr:row>31</xdr:row>
      <xdr:rowOff>57150</xdr:rowOff>
    </xdr:to>
    <xdr:pic>
      <xdr:nvPicPr>
        <xdr:cNvPr id="3" name="Imagem 4" descr="brasaog.jpg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34350" y="2609850"/>
          <a:ext cx="2876550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1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421875" style="1" customWidth="1"/>
    <col min="2" max="2" width="100.7109375" style="1" customWidth="1"/>
    <col min="3" max="16384" width="9.140625" style="1" customWidth="1"/>
  </cols>
  <sheetData>
    <row r="1" ht="6" customHeight="1"/>
    <row r="2" ht="15">
      <c r="B2" s="2" t="s">
        <v>58</v>
      </c>
    </row>
    <row r="3" ht="12.75">
      <c r="B3" s="3" t="s">
        <v>39</v>
      </c>
    </row>
    <row r="4" ht="12.75">
      <c r="B4" s="3" t="s">
        <v>14</v>
      </c>
    </row>
    <row r="5" ht="12.75">
      <c r="B5" s="4" t="s">
        <v>17</v>
      </c>
    </row>
    <row r="6" ht="12.75">
      <c r="B6" s="3" t="s">
        <v>40</v>
      </c>
    </row>
    <row r="7" ht="12.75">
      <c r="B7" s="4" t="s">
        <v>15</v>
      </c>
    </row>
    <row r="8" ht="12.75">
      <c r="B8" s="4" t="s">
        <v>16</v>
      </c>
    </row>
    <row r="9" ht="12.75">
      <c r="B9" s="3" t="s">
        <v>41</v>
      </c>
    </row>
    <row r="10" ht="12.75">
      <c r="B10" s="4" t="s">
        <v>34</v>
      </c>
    </row>
    <row r="11" ht="12.75">
      <c r="B11" s="4" t="s">
        <v>35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</sheetData>
  <sheetProtection/>
  <hyperlinks>
    <hyperlink ref="B3" location="Exportação!A1" display="1. Balança Comercial Orleans: Exportações"/>
    <hyperlink ref="B4" location="Produtos_Exp!A1" display="2. Produtos exportados"/>
    <hyperlink ref="B5" location="Países_Exp!A1" display="3. Países de destino"/>
    <hyperlink ref="B6" location="Importação!A1" display="4. Balança Comercial Orleans: Importações"/>
    <hyperlink ref="B7" location="Produtos_Imp!A1" display="5. Produtos importados"/>
    <hyperlink ref="B8" location="Países_Imp!A1" display="6. Países de origem"/>
    <hyperlink ref="B9" location="Saldo!A1" display="7. Balança Comercial Orleans: Saldo"/>
    <hyperlink ref="B10" location="'BC_Santa Catarina'!A1" display="8. Balança Comercial Catarinense: Exportações, Importações e Saldo"/>
    <hyperlink ref="B11" location="BC_Brasil!A1" display="9. Balança Comercial Brasileira: Exportações, Importações e Saldo"/>
  </hyperlinks>
  <printOptions/>
  <pageMargins left="0.787401575" right="0.787401575" top="0.984251969" bottom="0.984251969" header="0.492125985" footer="0.492125985"/>
  <pageSetup horizontalDpi="600" verticalDpi="600" orientation="portrait" paperSize="9" scale="6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>
    <tabColor theme="9" tint="0.39998000860214233"/>
    <pageSetUpPr fitToPage="1"/>
  </sheetPr>
  <dimension ref="B1:O38"/>
  <sheetViews>
    <sheetView showGridLines="0" zoomScaleSheetLayoutView="100" zoomScalePageLayoutView="0" workbookViewId="0" topLeftCell="A1">
      <selection activeCell="A1" sqref="A1"/>
    </sheetView>
  </sheetViews>
  <sheetFormatPr defaultColWidth="14.8515625" defaultRowHeight="15" customHeight="1"/>
  <cols>
    <col min="1" max="1" width="1.8515625" style="10" customWidth="1"/>
    <col min="2" max="2" width="6.421875" style="10" customWidth="1"/>
    <col min="3" max="3" width="13.8515625" style="81" customWidth="1"/>
    <col min="4" max="4" width="13.8515625" style="81" bestFit="1" customWidth="1"/>
    <col min="5" max="13" width="12.7109375" style="81" customWidth="1"/>
    <col min="14" max="14" width="12.28125" style="81" customWidth="1"/>
    <col min="15" max="15" width="13.421875" style="81" customWidth="1"/>
    <col min="16" max="16384" width="14.8515625" style="10" customWidth="1"/>
  </cols>
  <sheetData>
    <row r="1" spans="2:15" s="7" customFormat="1" ht="15" customHeight="1">
      <c r="B1" s="44" t="s">
        <v>18</v>
      </c>
      <c r="C1" s="78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115" t="s">
        <v>36</v>
      </c>
    </row>
    <row r="2" ht="15" customHeight="1">
      <c r="O2" s="116"/>
    </row>
    <row r="3" spans="2:15" ht="15" customHeight="1">
      <c r="B3" s="13" t="s">
        <v>32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117"/>
    </row>
    <row r="4" spans="2:15" ht="15" customHeight="1">
      <c r="B4" s="15" t="s">
        <v>48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</row>
    <row r="5" spans="2:15" ht="15" customHeight="1" thickBot="1">
      <c r="B5" s="17" t="s">
        <v>0</v>
      </c>
      <c r="C5" s="97" t="s">
        <v>1</v>
      </c>
      <c r="D5" s="97" t="s">
        <v>2</v>
      </c>
      <c r="E5" s="97" t="s">
        <v>3</v>
      </c>
      <c r="F5" s="97" t="s">
        <v>4</v>
      </c>
      <c r="G5" s="97" t="s">
        <v>5</v>
      </c>
      <c r="H5" s="97" t="s">
        <v>6</v>
      </c>
      <c r="I5" s="97" t="s">
        <v>7</v>
      </c>
      <c r="J5" s="97" t="s">
        <v>8</v>
      </c>
      <c r="K5" s="97" t="s">
        <v>9</v>
      </c>
      <c r="L5" s="97" t="s">
        <v>10</v>
      </c>
      <c r="M5" s="97" t="s">
        <v>11</v>
      </c>
      <c r="N5" s="97" t="s">
        <v>12</v>
      </c>
      <c r="O5" s="97" t="s">
        <v>13</v>
      </c>
    </row>
    <row r="6" spans="2:15" ht="15" customHeight="1" thickTop="1">
      <c r="B6" s="19">
        <v>2006</v>
      </c>
      <c r="C6" s="95">
        <v>9286850.191</v>
      </c>
      <c r="D6" s="95">
        <v>8774460.707</v>
      </c>
      <c r="E6" s="95">
        <v>11396765.577</v>
      </c>
      <c r="F6" s="95">
        <v>9830693.648</v>
      </c>
      <c r="G6" s="95">
        <v>10304884.611</v>
      </c>
      <c r="H6" s="95">
        <v>11463247.538</v>
      </c>
      <c r="I6" s="95">
        <v>13651047.549</v>
      </c>
      <c r="J6" s="95">
        <v>13671699.785</v>
      </c>
      <c r="K6" s="95">
        <v>12576856.844</v>
      </c>
      <c r="L6" s="95">
        <v>12689255.149</v>
      </c>
      <c r="M6" s="95">
        <v>11896874.788</v>
      </c>
      <c r="N6" s="95">
        <v>12264833.144</v>
      </c>
      <c r="O6" s="98">
        <f aca="true" t="shared" si="0" ref="O6:O12">SUM(C6:N6)</f>
        <v>137807469.53100002</v>
      </c>
    </row>
    <row r="7" spans="2:15" ht="15" customHeight="1">
      <c r="B7" s="19">
        <v>2007</v>
      </c>
      <c r="C7" s="95">
        <v>10983867.609</v>
      </c>
      <c r="D7" s="95">
        <v>10129505.211</v>
      </c>
      <c r="E7" s="95">
        <v>12888955.944</v>
      </c>
      <c r="F7" s="95">
        <v>12446172.314</v>
      </c>
      <c r="G7" s="95">
        <v>13647281.258</v>
      </c>
      <c r="H7" s="95">
        <v>13118083.296</v>
      </c>
      <c r="I7" s="95">
        <v>14119547.669</v>
      </c>
      <c r="J7" s="95">
        <v>15100028.78</v>
      </c>
      <c r="K7" s="95">
        <v>14165675.118</v>
      </c>
      <c r="L7" s="95">
        <v>15767821.852</v>
      </c>
      <c r="M7" s="95">
        <v>14051330.343</v>
      </c>
      <c r="N7" s="95">
        <v>14230803.436</v>
      </c>
      <c r="O7" s="99">
        <f t="shared" si="0"/>
        <v>160649072.82999998</v>
      </c>
    </row>
    <row r="8" spans="2:15" ht="15" customHeight="1">
      <c r="B8" s="19">
        <v>2008</v>
      </c>
      <c r="C8" s="95">
        <v>515373.423</v>
      </c>
      <c r="D8" s="95">
        <v>631506.391</v>
      </c>
      <c r="E8" s="95">
        <v>653959.318</v>
      </c>
      <c r="F8" s="95">
        <v>657438.016</v>
      </c>
      <c r="G8" s="95">
        <v>870686.951</v>
      </c>
      <c r="H8" s="95">
        <v>801656.95</v>
      </c>
      <c r="I8" s="95">
        <v>834163.716</v>
      </c>
      <c r="J8" s="95">
        <v>796876.217</v>
      </c>
      <c r="K8" s="95">
        <v>770336.461</v>
      </c>
      <c r="L8" s="95">
        <v>747625.158</v>
      </c>
      <c r="M8" s="95">
        <v>486060.826</v>
      </c>
      <c r="N8" s="95">
        <v>565408.642</v>
      </c>
      <c r="O8" s="99">
        <f t="shared" si="0"/>
        <v>8331092.069</v>
      </c>
    </row>
    <row r="9" spans="2:15" ht="15" customHeight="1">
      <c r="B9" s="19">
        <v>2009</v>
      </c>
      <c r="C9" s="95">
        <v>9781920.008</v>
      </c>
      <c r="D9" s="95">
        <v>9586405.593</v>
      </c>
      <c r="E9" s="95">
        <v>11809225.427</v>
      </c>
      <c r="F9" s="95">
        <v>12321617.241</v>
      </c>
      <c r="G9" s="95">
        <v>11984585.301</v>
      </c>
      <c r="H9" s="95">
        <v>14467784.664</v>
      </c>
      <c r="I9" s="95">
        <v>14141930.086</v>
      </c>
      <c r="J9" s="95">
        <v>13840850.343</v>
      </c>
      <c r="K9" s="95">
        <v>13863221.927</v>
      </c>
      <c r="L9" s="95">
        <v>14081686.044</v>
      </c>
      <c r="M9" s="95">
        <v>12652892.311</v>
      </c>
      <c r="N9" s="95">
        <v>14462623.86</v>
      </c>
      <c r="O9" s="99">
        <f t="shared" si="0"/>
        <v>152994742.805</v>
      </c>
    </row>
    <row r="10" spans="2:15" ht="15" customHeight="1">
      <c r="B10" s="19">
        <v>2010</v>
      </c>
      <c r="C10" s="95">
        <v>11305066.944</v>
      </c>
      <c r="D10" s="95">
        <v>12197237.398</v>
      </c>
      <c r="E10" s="95">
        <v>15727499.154</v>
      </c>
      <c r="F10" s="95">
        <v>15161211.373</v>
      </c>
      <c r="G10" s="95">
        <v>17702500.109</v>
      </c>
      <c r="H10" s="95">
        <v>17093911.55</v>
      </c>
      <c r="I10" s="95">
        <v>17672924.687</v>
      </c>
      <c r="J10" s="95">
        <v>19236252.688</v>
      </c>
      <c r="K10" s="95">
        <v>18832790.42</v>
      </c>
      <c r="L10" s="95">
        <v>18380418.198</v>
      </c>
      <c r="M10" s="95">
        <v>17687332.378</v>
      </c>
      <c r="N10" s="95">
        <v>20918140.436</v>
      </c>
      <c r="O10" s="99">
        <f t="shared" si="0"/>
        <v>201915285.335</v>
      </c>
    </row>
    <row r="11" spans="2:15" ht="15" customHeight="1">
      <c r="B11" s="45">
        <v>2011</v>
      </c>
      <c r="C11" s="100">
        <v>15214352.952</v>
      </c>
      <c r="D11" s="100">
        <v>16732470.279</v>
      </c>
      <c r="E11" s="100">
        <v>19285976.953</v>
      </c>
      <c r="F11" s="100">
        <v>20172976.975</v>
      </c>
      <c r="G11" s="100">
        <v>23208656.952</v>
      </c>
      <c r="H11" s="100">
        <v>23689078.794</v>
      </c>
      <c r="I11" s="100">
        <v>22251876.846</v>
      </c>
      <c r="J11" s="100">
        <v>26158507.329</v>
      </c>
      <c r="K11" s="100">
        <v>23285058.03</v>
      </c>
      <c r="L11" s="100">
        <v>22139952.919</v>
      </c>
      <c r="M11" s="100">
        <v>21773462.792</v>
      </c>
      <c r="N11" s="100">
        <v>22127203.947</v>
      </c>
      <c r="O11" s="99">
        <f t="shared" si="0"/>
        <v>256039574.76799998</v>
      </c>
    </row>
    <row r="12" spans="2:15" ht="15" customHeight="1">
      <c r="B12" s="23">
        <v>2012</v>
      </c>
      <c r="C12" s="101">
        <v>16141225</v>
      </c>
      <c r="D12" s="101">
        <v>18027792</v>
      </c>
      <c r="E12" s="101">
        <v>20910732</v>
      </c>
      <c r="F12" s="101">
        <v>19566298</v>
      </c>
      <c r="G12" s="101">
        <v>23214806.851</v>
      </c>
      <c r="H12" s="101">
        <v>19352834.494</v>
      </c>
      <c r="I12" s="101">
        <v>21003237.336</v>
      </c>
      <c r="J12" s="101">
        <v>22380911.208</v>
      </c>
      <c r="K12" s="101">
        <v>19998382.904</v>
      </c>
      <c r="L12" s="101">
        <v>21763367.937</v>
      </c>
      <c r="M12" s="101"/>
      <c r="N12" s="101"/>
      <c r="O12" s="102">
        <f t="shared" si="0"/>
        <v>202359587.73</v>
      </c>
    </row>
    <row r="13" spans="2:15" ht="15" customHeight="1">
      <c r="B13" s="10" t="s">
        <v>37</v>
      </c>
      <c r="O13" s="91">
        <f>SUM(O6:O12)</f>
        <v>1120096825.068</v>
      </c>
    </row>
    <row r="14" ht="15" customHeight="1">
      <c r="O14" s="91"/>
    </row>
    <row r="15" spans="2:15" ht="15" customHeight="1">
      <c r="B15" s="13" t="s">
        <v>53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</row>
    <row r="16" spans="2:15" ht="15" customHeight="1">
      <c r="B16" s="15" t="s">
        <v>48</v>
      </c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</row>
    <row r="17" spans="2:15" ht="15" customHeight="1" thickBot="1">
      <c r="B17" s="17" t="s">
        <v>0</v>
      </c>
      <c r="C17" s="97" t="s">
        <v>1</v>
      </c>
      <c r="D17" s="97" t="s">
        <v>2</v>
      </c>
      <c r="E17" s="97" t="s">
        <v>3</v>
      </c>
      <c r="F17" s="97" t="s">
        <v>4</v>
      </c>
      <c r="G17" s="97" t="s">
        <v>5</v>
      </c>
      <c r="H17" s="97" t="s">
        <v>6</v>
      </c>
      <c r="I17" s="97" t="s">
        <v>7</v>
      </c>
      <c r="J17" s="97" t="s">
        <v>8</v>
      </c>
      <c r="K17" s="97" t="s">
        <v>9</v>
      </c>
      <c r="L17" s="97" t="s">
        <v>10</v>
      </c>
      <c r="M17" s="97" t="s">
        <v>11</v>
      </c>
      <c r="N17" s="97" t="s">
        <v>12</v>
      </c>
      <c r="O17" s="97" t="s">
        <v>13</v>
      </c>
    </row>
    <row r="18" spans="2:15" ht="15" customHeight="1" thickTop="1">
      <c r="B18" s="19">
        <v>2006</v>
      </c>
      <c r="C18" s="95">
        <v>6451583.442</v>
      </c>
      <c r="D18" s="95">
        <v>5971518.694</v>
      </c>
      <c r="E18" s="95">
        <v>7706591.108</v>
      </c>
      <c r="F18" s="95">
        <v>6741387.155</v>
      </c>
      <c r="G18" s="95">
        <v>7287576.65</v>
      </c>
      <c r="H18" s="95">
        <v>7365110.533</v>
      </c>
      <c r="I18" s="95">
        <v>7991677.185</v>
      </c>
      <c r="J18" s="95">
        <v>9117177.055</v>
      </c>
      <c r="K18" s="95">
        <v>8108928.969</v>
      </c>
      <c r="L18" s="95">
        <v>8738125.726</v>
      </c>
      <c r="M18" s="95">
        <v>8658192.546</v>
      </c>
      <c r="N18" s="95">
        <v>7212971.742</v>
      </c>
      <c r="O18" s="98">
        <f aca="true" t="shared" si="1" ref="O18:O24">SUM(C18:N18)</f>
        <v>91350840.805</v>
      </c>
    </row>
    <row r="19" spans="2:15" ht="15" customHeight="1">
      <c r="B19" s="19">
        <v>2007</v>
      </c>
      <c r="C19" s="95">
        <v>8460558.886</v>
      </c>
      <c r="D19" s="95">
        <v>7228890.125</v>
      </c>
      <c r="E19" s="95">
        <v>9585314.219</v>
      </c>
      <c r="F19" s="95">
        <v>8265465.151</v>
      </c>
      <c r="G19" s="95">
        <v>9793819.576</v>
      </c>
      <c r="H19" s="95">
        <v>9295617.598</v>
      </c>
      <c r="I19" s="95">
        <v>10775199.036</v>
      </c>
      <c r="J19" s="95">
        <v>11559257.073</v>
      </c>
      <c r="K19" s="95">
        <v>10690974.289</v>
      </c>
      <c r="L19" s="95">
        <v>12339139.645</v>
      </c>
      <c r="M19" s="95">
        <v>12030737.023</v>
      </c>
      <c r="N19" s="95">
        <v>10592473.629</v>
      </c>
      <c r="O19" s="99">
        <f t="shared" si="1"/>
        <v>120617446.25</v>
      </c>
    </row>
    <row r="20" spans="2:15" ht="15" customHeight="1">
      <c r="B20" s="19">
        <v>2008</v>
      </c>
      <c r="C20" s="95">
        <v>632854.184</v>
      </c>
      <c r="D20" s="95">
        <v>589135.935</v>
      </c>
      <c r="E20" s="95">
        <v>549861.714</v>
      </c>
      <c r="F20" s="95">
        <v>568883.91</v>
      </c>
      <c r="G20" s="95">
        <v>685618.224</v>
      </c>
      <c r="H20" s="95">
        <v>701540.554</v>
      </c>
      <c r="I20" s="95">
        <v>741911.265</v>
      </c>
      <c r="J20" s="95">
        <v>804434.336</v>
      </c>
      <c r="K20" s="95">
        <v>804528.014</v>
      </c>
      <c r="L20" s="95">
        <v>745246.908</v>
      </c>
      <c r="M20" s="95">
        <v>597649.118</v>
      </c>
      <c r="N20" s="95">
        <v>519059.693</v>
      </c>
      <c r="O20" s="99">
        <f t="shared" si="1"/>
        <v>7940723.8549999995</v>
      </c>
    </row>
    <row r="21" spans="2:15" ht="15" customHeight="1">
      <c r="B21" s="19">
        <v>2009</v>
      </c>
      <c r="C21" s="95">
        <v>10311642.361</v>
      </c>
      <c r="D21" s="95">
        <v>7825670.189</v>
      </c>
      <c r="E21" s="95">
        <v>10053047.413</v>
      </c>
      <c r="F21" s="95">
        <v>8629548.972</v>
      </c>
      <c r="G21" s="95">
        <v>9361505.436</v>
      </c>
      <c r="H21" s="95">
        <v>9864887.68</v>
      </c>
      <c r="I21" s="95">
        <v>11231404.032</v>
      </c>
      <c r="J21" s="95">
        <v>10787874.378</v>
      </c>
      <c r="K21" s="95">
        <v>12554379.998</v>
      </c>
      <c r="L21" s="95">
        <v>12766155.04</v>
      </c>
      <c r="M21" s="95">
        <v>12042461.279</v>
      </c>
      <c r="N21" s="95">
        <v>12293766.21</v>
      </c>
      <c r="O21" s="99">
        <f t="shared" si="1"/>
        <v>127722342.988</v>
      </c>
    </row>
    <row r="22" spans="2:15" ht="15" customHeight="1">
      <c r="B22" s="45">
        <v>2010</v>
      </c>
      <c r="C22" s="100">
        <v>11485732.546</v>
      </c>
      <c r="D22" s="100">
        <v>11808067.882</v>
      </c>
      <c r="E22" s="100">
        <v>15055314.758</v>
      </c>
      <c r="F22" s="100">
        <v>13878955.627</v>
      </c>
      <c r="G22" s="100">
        <v>14252157.929</v>
      </c>
      <c r="H22" s="100">
        <v>14827231.355</v>
      </c>
      <c r="I22" s="100">
        <v>16329284.158</v>
      </c>
      <c r="J22" s="100">
        <v>16844911.126</v>
      </c>
      <c r="K22" s="100">
        <v>17755273.642</v>
      </c>
      <c r="L22" s="100">
        <v>16553991.227</v>
      </c>
      <c r="M22" s="100">
        <v>17395845.472</v>
      </c>
      <c r="N22" s="100">
        <v>15573971.564</v>
      </c>
      <c r="O22" s="99">
        <f t="shared" si="1"/>
        <v>181760737.286</v>
      </c>
    </row>
    <row r="23" spans="2:15" ht="15" customHeight="1">
      <c r="B23" s="45">
        <v>2011</v>
      </c>
      <c r="C23" s="100">
        <v>14816695.123</v>
      </c>
      <c r="D23" s="100">
        <v>15538191.743</v>
      </c>
      <c r="E23" s="100">
        <v>17734365.659</v>
      </c>
      <c r="F23" s="100">
        <v>18311796.67</v>
      </c>
      <c r="G23" s="100">
        <v>19684563.177</v>
      </c>
      <c r="H23" s="100">
        <v>19259135.435</v>
      </c>
      <c r="I23" s="100">
        <v>19113421.104</v>
      </c>
      <c r="J23" s="100">
        <v>22280405.994</v>
      </c>
      <c r="K23" s="100">
        <v>20212826.932</v>
      </c>
      <c r="L23" s="100">
        <v>19784954.244</v>
      </c>
      <c r="M23" s="100">
        <v>21195250.933</v>
      </c>
      <c r="N23" s="100">
        <v>18313505.876</v>
      </c>
      <c r="O23" s="99">
        <f t="shared" si="1"/>
        <v>226245112.89</v>
      </c>
    </row>
    <row r="24" spans="2:15" ht="15" customHeight="1">
      <c r="B24" s="23">
        <v>2012</v>
      </c>
      <c r="C24" s="101">
        <v>17440651.888</v>
      </c>
      <c r="D24" s="101">
        <v>16318345.862</v>
      </c>
      <c r="E24" s="101">
        <v>18890435.654</v>
      </c>
      <c r="F24" s="101">
        <v>18685191.414</v>
      </c>
      <c r="G24" s="101">
        <v>20262719.937</v>
      </c>
      <c r="H24" s="101">
        <v>18546973.588</v>
      </c>
      <c r="I24" s="101">
        <v>18126236.543</v>
      </c>
      <c r="J24" s="101">
        <v>19154838.116</v>
      </c>
      <c r="K24" s="101">
        <v>17442425.181</v>
      </c>
      <c r="L24" s="101">
        <v>20103932.82</v>
      </c>
      <c r="M24" s="101"/>
      <c r="N24" s="101"/>
      <c r="O24" s="102">
        <f t="shared" si="1"/>
        <v>184971751.003</v>
      </c>
    </row>
    <row r="25" spans="2:15" ht="15" customHeight="1">
      <c r="B25" s="10" t="s">
        <v>37</v>
      </c>
      <c r="O25" s="91">
        <f>SUM(O18:O24)</f>
        <v>940608955.077</v>
      </c>
    </row>
    <row r="26" ht="15" customHeight="1">
      <c r="O26" s="91"/>
    </row>
    <row r="27" spans="2:15" ht="15" customHeight="1">
      <c r="B27" s="13" t="s">
        <v>33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</row>
    <row r="28" spans="2:15" ht="15" customHeight="1">
      <c r="B28" s="15" t="s">
        <v>48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</row>
    <row r="29" spans="2:15" ht="15" customHeight="1" thickBot="1">
      <c r="B29" s="17" t="s">
        <v>0</v>
      </c>
      <c r="C29" s="97" t="s">
        <v>1</v>
      </c>
      <c r="D29" s="97" t="s">
        <v>2</v>
      </c>
      <c r="E29" s="97" t="s">
        <v>3</v>
      </c>
      <c r="F29" s="97" t="s">
        <v>4</v>
      </c>
      <c r="G29" s="97" t="s">
        <v>5</v>
      </c>
      <c r="H29" s="97" t="s">
        <v>6</v>
      </c>
      <c r="I29" s="97" t="s">
        <v>7</v>
      </c>
      <c r="J29" s="97" t="s">
        <v>8</v>
      </c>
      <c r="K29" s="97" t="s">
        <v>9</v>
      </c>
      <c r="L29" s="97" t="s">
        <v>10</v>
      </c>
      <c r="M29" s="97" t="s">
        <v>11</v>
      </c>
      <c r="N29" s="97" t="s">
        <v>12</v>
      </c>
      <c r="O29" s="97" t="s">
        <v>13</v>
      </c>
    </row>
    <row r="30" spans="2:15" ht="15" customHeight="1" thickTop="1">
      <c r="B30" s="19">
        <v>2006</v>
      </c>
      <c r="C30" s="95">
        <f aca="true" t="shared" si="2" ref="C30:N35">C6-C18</f>
        <v>2835266.749</v>
      </c>
      <c r="D30" s="95">
        <f t="shared" si="2"/>
        <v>2802942.0130000003</v>
      </c>
      <c r="E30" s="95">
        <f t="shared" si="2"/>
        <v>3690174.4689999996</v>
      </c>
      <c r="F30" s="95">
        <f t="shared" si="2"/>
        <v>3089306.493</v>
      </c>
      <c r="G30" s="95">
        <f t="shared" si="2"/>
        <v>3017307.960999999</v>
      </c>
      <c r="H30" s="95">
        <f t="shared" si="2"/>
        <v>4098137.005000001</v>
      </c>
      <c r="I30" s="95">
        <f t="shared" si="2"/>
        <v>5659370.364000001</v>
      </c>
      <c r="J30" s="95">
        <f t="shared" si="2"/>
        <v>4554522.73</v>
      </c>
      <c r="K30" s="95">
        <f t="shared" si="2"/>
        <v>4467927.875000001</v>
      </c>
      <c r="L30" s="95">
        <f t="shared" si="2"/>
        <v>3951129.4230000004</v>
      </c>
      <c r="M30" s="95">
        <f t="shared" si="2"/>
        <v>3238682.2420000006</v>
      </c>
      <c r="N30" s="95">
        <f t="shared" si="2"/>
        <v>5051861.402</v>
      </c>
      <c r="O30" s="98">
        <f aca="true" t="shared" si="3" ref="O30:O36">SUM(C30:N30)</f>
        <v>46456628.726</v>
      </c>
    </row>
    <row r="31" spans="2:15" ht="15" customHeight="1">
      <c r="B31" s="19">
        <v>2007</v>
      </c>
      <c r="C31" s="95">
        <f t="shared" si="2"/>
        <v>2523308.7229999993</v>
      </c>
      <c r="D31" s="95">
        <f t="shared" si="2"/>
        <v>2900615.085999999</v>
      </c>
      <c r="E31" s="95">
        <f t="shared" si="2"/>
        <v>3303641.7249999996</v>
      </c>
      <c r="F31" s="95">
        <f t="shared" si="2"/>
        <v>4180707.1629999997</v>
      </c>
      <c r="G31" s="95">
        <f t="shared" si="2"/>
        <v>3853461.682</v>
      </c>
      <c r="H31" s="95">
        <f t="shared" si="2"/>
        <v>3822465.698000001</v>
      </c>
      <c r="I31" s="95">
        <f t="shared" si="2"/>
        <v>3344348.6329999994</v>
      </c>
      <c r="J31" s="95">
        <f t="shared" si="2"/>
        <v>3540771.7069999985</v>
      </c>
      <c r="K31" s="95">
        <f t="shared" si="2"/>
        <v>3474700.829</v>
      </c>
      <c r="L31" s="95">
        <f t="shared" si="2"/>
        <v>3428682.2070000004</v>
      </c>
      <c r="M31" s="95">
        <f t="shared" si="2"/>
        <v>2020593.3200000003</v>
      </c>
      <c r="N31" s="95">
        <f t="shared" si="2"/>
        <v>3638329.807</v>
      </c>
      <c r="O31" s="99">
        <f t="shared" si="3"/>
        <v>40031626.58</v>
      </c>
    </row>
    <row r="32" spans="2:15" ht="15" customHeight="1">
      <c r="B32" s="19">
        <v>2008</v>
      </c>
      <c r="C32" s="95">
        <f t="shared" si="2"/>
        <v>-117480.761</v>
      </c>
      <c r="D32" s="95">
        <f t="shared" si="2"/>
        <v>42370.45599999989</v>
      </c>
      <c r="E32" s="95">
        <f t="shared" si="2"/>
        <v>104097.60399999993</v>
      </c>
      <c r="F32" s="95">
        <f t="shared" si="2"/>
        <v>88554.10599999991</v>
      </c>
      <c r="G32" s="95">
        <f t="shared" si="2"/>
        <v>185068.72699999996</v>
      </c>
      <c r="H32" s="95">
        <f t="shared" si="2"/>
        <v>100116.39599999995</v>
      </c>
      <c r="I32" s="95">
        <f t="shared" si="2"/>
        <v>92252.451</v>
      </c>
      <c r="J32" s="95">
        <f t="shared" si="2"/>
        <v>-7558.119000000064</v>
      </c>
      <c r="K32" s="95">
        <f t="shared" si="2"/>
        <v>-34191.552999999956</v>
      </c>
      <c r="L32" s="95">
        <f t="shared" si="2"/>
        <v>2378.25</v>
      </c>
      <c r="M32" s="95">
        <f t="shared" si="2"/>
        <v>-111588.29200000002</v>
      </c>
      <c r="N32" s="95">
        <f t="shared" si="2"/>
        <v>46348.948999999964</v>
      </c>
      <c r="O32" s="99">
        <f t="shared" si="3"/>
        <v>390368.21399999957</v>
      </c>
    </row>
    <row r="33" spans="2:15" ht="15" customHeight="1">
      <c r="B33" s="19">
        <v>2009</v>
      </c>
      <c r="C33" s="95">
        <f t="shared" si="2"/>
        <v>-529722.3530000001</v>
      </c>
      <c r="D33" s="95">
        <f t="shared" si="2"/>
        <v>1760735.404</v>
      </c>
      <c r="E33" s="95">
        <f t="shared" si="2"/>
        <v>1756178.0139999986</v>
      </c>
      <c r="F33" s="95">
        <f t="shared" si="2"/>
        <v>3692068.2690000013</v>
      </c>
      <c r="G33" s="95">
        <f t="shared" si="2"/>
        <v>2623079.865</v>
      </c>
      <c r="H33" s="95">
        <f t="shared" si="2"/>
        <v>4602896.984000001</v>
      </c>
      <c r="I33" s="95">
        <f t="shared" si="2"/>
        <v>2910526.0539999995</v>
      </c>
      <c r="J33" s="95">
        <f t="shared" si="2"/>
        <v>3052975.965</v>
      </c>
      <c r="K33" s="95">
        <f t="shared" si="2"/>
        <v>1308841.9289999995</v>
      </c>
      <c r="L33" s="95">
        <f t="shared" si="2"/>
        <v>1315531.0040000007</v>
      </c>
      <c r="M33" s="95">
        <f t="shared" si="2"/>
        <v>610431.0320000015</v>
      </c>
      <c r="N33" s="95">
        <f t="shared" si="2"/>
        <v>2168857.6499999985</v>
      </c>
      <c r="O33" s="99">
        <f t="shared" si="3"/>
        <v>25272399.817000005</v>
      </c>
    </row>
    <row r="34" spans="2:15" ht="15" customHeight="1">
      <c r="B34" s="19">
        <v>2010</v>
      </c>
      <c r="C34" s="100">
        <f t="shared" si="2"/>
        <v>-180665.60199999996</v>
      </c>
      <c r="D34" s="95">
        <f t="shared" si="2"/>
        <v>389169.51600000076</v>
      </c>
      <c r="E34" s="95">
        <f t="shared" si="2"/>
        <v>672184.3959999997</v>
      </c>
      <c r="F34" s="95">
        <f t="shared" si="2"/>
        <v>1282255.7459999993</v>
      </c>
      <c r="G34" s="95">
        <f t="shared" si="2"/>
        <v>3450342.1800000016</v>
      </c>
      <c r="H34" s="95">
        <f t="shared" si="2"/>
        <v>2266680.1950000003</v>
      </c>
      <c r="I34" s="95">
        <f t="shared" si="2"/>
        <v>1343640.5289999992</v>
      </c>
      <c r="J34" s="95">
        <f t="shared" si="2"/>
        <v>2391341.5620000027</v>
      </c>
      <c r="K34" s="95">
        <f t="shared" si="2"/>
        <v>1077516.7780000009</v>
      </c>
      <c r="L34" s="95">
        <f t="shared" si="2"/>
        <v>1826426.970999999</v>
      </c>
      <c r="M34" s="95">
        <f t="shared" si="2"/>
        <v>291486.9059999995</v>
      </c>
      <c r="N34" s="95">
        <f t="shared" si="2"/>
        <v>5344168.872000001</v>
      </c>
      <c r="O34" s="99">
        <f t="shared" si="3"/>
        <v>20154548.049000002</v>
      </c>
    </row>
    <row r="35" spans="2:15" ht="15" customHeight="1">
      <c r="B35" s="45">
        <v>2011</v>
      </c>
      <c r="C35" s="100">
        <f t="shared" si="2"/>
        <v>397657.8289999999</v>
      </c>
      <c r="D35" s="100">
        <f t="shared" si="2"/>
        <v>1194278.5359999985</v>
      </c>
      <c r="E35" s="100">
        <f t="shared" si="2"/>
        <v>1551611.2939999998</v>
      </c>
      <c r="F35" s="100">
        <f t="shared" si="2"/>
        <v>1861180.3049999997</v>
      </c>
      <c r="G35" s="100">
        <f t="shared" si="2"/>
        <v>3524093.7749999985</v>
      </c>
      <c r="H35" s="100">
        <f t="shared" si="2"/>
        <v>4429943.359000001</v>
      </c>
      <c r="I35" s="100">
        <f t="shared" si="2"/>
        <v>3138455.7420000024</v>
      </c>
      <c r="J35" s="100">
        <f t="shared" si="2"/>
        <v>3878101.335000001</v>
      </c>
      <c r="K35" s="100">
        <f t="shared" si="2"/>
        <v>3072231.098000001</v>
      </c>
      <c r="L35" s="100">
        <f t="shared" si="2"/>
        <v>2354998.6750000007</v>
      </c>
      <c r="M35" s="100">
        <f t="shared" si="2"/>
        <v>578211.8590000011</v>
      </c>
      <c r="N35" s="100">
        <f t="shared" si="2"/>
        <v>3813698.0710000023</v>
      </c>
      <c r="O35" s="99">
        <f t="shared" si="3"/>
        <v>29794461.878000006</v>
      </c>
    </row>
    <row r="36" spans="2:15" ht="15" customHeight="1">
      <c r="B36" s="23">
        <v>2012</v>
      </c>
      <c r="C36" s="101">
        <f aca="true" t="shared" si="4" ref="C36:L36">C12-C24</f>
        <v>-1299426.8880000003</v>
      </c>
      <c r="D36" s="101">
        <f t="shared" si="4"/>
        <v>1709446.1380000003</v>
      </c>
      <c r="E36" s="101">
        <f t="shared" si="4"/>
        <v>2020296.3460000008</v>
      </c>
      <c r="F36" s="101">
        <f t="shared" si="4"/>
        <v>881106.5859999992</v>
      </c>
      <c r="G36" s="101">
        <f t="shared" si="4"/>
        <v>2952086.914000001</v>
      </c>
      <c r="H36" s="101">
        <f t="shared" si="4"/>
        <v>805860.9059999995</v>
      </c>
      <c r="I36" s="101">
        <f t="shared" si="4"/>
        <v>2877000.7929999977</v>
      </c>
      <c r="J36" s="101">
        <f t="shared" si="4"/>
        <v>3226073.092</v>
      </c>
      <c r="K36" s="101">
        <f t="shared" si="4"/>
        <v>2555957.7229999974</v>
      </c>
      <c r="L36" s="101">
        <f t="shared" si="4"/>
        <v>1659435.1169999987</v>
      </c>
      <c r="M36" s="101"/>
      <c r="N36" s="101"/>
      <c r="O36" s="102">
        <f t="shared" si="3"/>
        <v>17387836.726999994</v>
      </c>
    </row>
    <row r="37" spans="2:15" ht="15" customHeight="1">
      <c r="B37" s="10" t="s">
        <v>37</v>
      </c>
      <c r="O37" s="91">
        <f>SUM(O30:O36)</f>
        <v>179487869.991</v>
      </c>
    </row>
    <row r="38" spans="2:3" ht="15" customHeight="1">
      <c r="B38" s="69" t="s">
        <v>49</v>
      </c>
      <c r="C38" s="95"/>
    </row>
  </sheetData>
  <sheetProtection/>
  <mergeCells count="1">
    <mergeCell ref="O1:O3"/>
  </mergeCells>
  <hyperlinks>
    <hyperlink ref="O1:O3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  <ignoredErrors>
    <ignoredError sqref="O6:O2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0000"/>
    <pageSetUpPr fitToPage="1"/>
  </sheetPr>
  <dimension ref="B1:Q15"/>
  <sheetViews>
    <sheetView showGridLines="0" zoomScaleSheetLayoutView="100" zoomScalePageLayoutView="0" workbookViewId="0" topLeftCell="A1">
      <selection activeCell="A1" sqref="A1"/>
    </sheetView>
  </sheetViews>
  <sheetFormatPr defaultColWidth="14.8515625" defaultRowHeight="15" customHeight="1"/>
  <cols>
    <col min="1" max="1" width="3.7109375" style="10" customWidth="1"/>
    <col min="2" max="2" width="6.8515625" style="10" customWidth="1"/>
    <col min="3" max="14" width="10.28125" style="12" customWidth="1"/>
    <col min="15" max="15" width="13.57421875" style="12" bestFit="1" customWidth="1"/>
    <col min="16" max="16" width="14.8515625" style="12" customWidth="1"/>
    <col min="17" max="17" width="14.7109375" style="12" customWidth="1"/>
    <col min="18" max="23" width="14.8515625" style="12" customWidth="1"/>
    <col min="24" max="16384" width="14.8515625" style="10" customWidth="1"/>
  </cols>
  <sheetData>
    <row r="1" spans="2:15" s="7" customFormat="1" ht="15" customHeight="1">
      <c r="B1" s="109" t="s">
        <v>18</v>
      </c>
      <c r="C1" s="109"/>
      <c r="D1" s="109"/>
      <c r="E1" s="6"/>
      <c r="F1" s="6"/>
      <c r="I1" s="8"/>
      <c r="J1" s="8"/>
      <c r="O1" s="9"/>
    </row>
    <row r="2" spans="3:17" ht="15" customHeight="1"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Q2" s="106" t="s">
        <v>36</v>
      </c>
    </row>
    <row r="3" spans="2:17" ht="15" customHeight="1">
      <c r="B3" s="13" t="s">
        <v>42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Q3" s="107"/>
    </row>
    <row r="4" spans="2:17" ht="15" customHeight="1">
      <c r="B4" s="15" t="s">
        <v>48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Q4" s="108"/>
    </row>
    <row r="5" spans="2:15" ht="15" customHeight="1" thickBot="1">
      <c r="B5" s="17" t="s">
        <v>0</v>
      </c>
      <c r="C5" s="18" t="s">
        <v>1</v>
      </c>
      <c r="D5" s="18" t="s">
        <v>2</v>
      </c>
      <c r="E5" s="18" t="s">
        <v>3</v>
      </c>
      <c r="F5" s="18" t="s">
        <v>4</v>
      </c>
      <c r="G5" s="18" t="s">
        <v>5</v>
      </c>
      <c r="H5" s="18" t="s">
        <v>6</v>
      </c>
      <c r="I5" s="18" t="s">
        <v>7</v>
      </c>
      <c r="J5" s="18" t="s">
        <v>8</v>
      </c>
      <c r="K5" s="18" t="s">
        <v>9</v>
      </c>
      <c r="L5" s="18" t="s">
        <v>10</v>
      </c>
      <c r="M5" s="18" t="s">
        <v>11</v>
      </c>
      <c r="N5" s="18" t="s">
        <v>12</v>
      </c>
      <c r="O5" s="18" t="s">
        <v>13</v>
      </c>
    </row>
    <row r="6" spans="2:15" ht="15" customHeight="1" thickTop="1">
      <c r="B6" s="19">
        <v>2006</v>
      </c>
      <c r="C6" s="20">
        <v>187.43</v>
      </c>
      <c r="D6" s="20">
        <v>522.636</v>
      </c>
      <c r="E6" s="20">
        <v>484.578</v>
      </c>
      <c r="F6" s="20">
        <v>616.067</v>
      </c>
      <c r="G6" s="20">
        <v>327.833</v>
      </c>
      <c r="H6" s="20">
        <v>324.12</v>
      </c>
      <c r="I6" s="20">
        <v>199.943</v>
      </c>
      <c r="J6" s="20">
        <v>367.441</v>
      </c>
      <c r="K6" s="20">
        <v>346.279</v>
      </c>
      <c r="L6" s="20">
        <v>498.741</v>
      </c>
      <c r="M6" s="20">
        <v>365.391</v>
      </c>
      <c r="N6" s="20">
        <v>581.272</v>
      </c>
      <c r="O6" s="21">
        <f aca="true" t="shared" si="0" ref="O6:O12">SUM(C6:N6)</f>
        <v>4821.731</v>
      </c>
    </row>
    <row r="7" spans="2:15" ht="15" customHeight="1">
      <c r="B7" s="19">
        <v>2007</v>
      </c>
      <c r="C7" s="20">
        <v>241.678</v>
      </c>
      <c r="D7" s="20">
        <v>258.683</v>
      </c>
      <c r="E7" s="20">
        <v>161.2</v>
      </c>
      <c r="F7" s="20">
        <v>159.482</v>
      </c>
      <c r="G7" s="20">
        <v>82.636</v>
      </c>
      <c r="H7" s="20">
        <v>180.949</v>
      </c>
      <c r="I7" s="20">
        <v>198.046</v>
      </c>
      <c r="J7" s="20">
        <v>59.037</v>
      </c>
      <c r="K7" s="20">
        <v>148.429</v>
      </c>
      <c r="L7" s="20">
        <v>89.426</v>
      </c>
      <c r="M7" s="20">
        <v>113.043</v>
      </c>
      <c r="N7" s="20">
        <v>98.465</v>
      </c>
      <c r="O7" s="22">
        <f t="shared" si="0"/>
        <v>1791.0739999999998</v>
      </c>
    </row>
    <row r="8" spans="2:15" ht="15" customHeight="1">
      <c r="B8" s="19">
        <v>2008</v>
      </c>
      <c r="C8" s="20">
        <v>47.701</v>
      </c>
      <c r="D8" s="20">
        <v>101.278</v>
      </c>
      <c r="E8" s="20">
        <v>99.608</v>
      </c>
      <c r="F8" s="20">
        <v>316.045</v>
      </c>
      <c r="G8" s="20">
        <v>217.824</v>
      </c>
      <c r="H8" s="20">
        <v>156.854</v>
      </c>
      <c r="I8" s="20">
        <v>164.268</v>
      </c>
      <c r="J8" s="20">
        <v>30.631</v>
      </c>
      <c r="K8" s="20">
        <v>54.543</v>
      </c>
      <c r="L8" s="20">
        <v>44.049</v>
      </c>
      <c r="M8" s="20">
        <v>76.084</v>
      </c>
      <c r="N8" s="20">
        <v>66</v>
      </c>
      <c r="O8" s="22">
        <f t="shared" si="0"/>
        <v>1374.8850000000002</v>
      </c>
    </row>
    <row r="9" spans="2:15" ht="15" customHeight="1">
      <c r="B9" s="19">
        <v>2009</v>
      </c>
      <c r="C9" s="20">
        <v>9.259</v>
      </c>
      <c r="D9" s="20">
        <v>166.628</v>
      </c>
      <c r="E9" s="20">
        <v>71.839</v>
      </c>
      <c r="F9" s="20">
        <v>328.736</v>
      </c>
      <c r="G9" s="20">
        <v>170.374</v>
      </c>
      <c r="H9" s="20">
        <v>56.196</v>
      </c>
      <c r="I9" s="20">
        <v>109.099</v>
      </c>
      <c r="J9" s="20">
        <v>111.186</v>
      </c>
      <c r="K9" s="20">
        <v>203.083</v>
      </c>
      <c r="L9" s="20">
        <v>94.581</v>
      </c>
      <c r="M9" s="20">
        <v>113.917</v>
      </c>
      <c r="N9" s="20">
        <v>85.374</v>
      </c>
      <c r="O9" s="22">
        <f t="shared" si="0"/>
        <v>1520.272</v>
      </c>
    </row>
    <row r="10" spans="2:15" ht="15" customHeight="1">
      <c r="B10" s="19">
        <v>2010</v>
      </c>
      <c r="C10" s="20">
        <v>0</v>
      </c>
      <c r="D10" s="20">
        <v>0</v>
      </c>
      <c r="E10" s="20">
        <v>81.594</v>
      </c>
      <c r="F10" s="20">
        <v>29</v>
      </c>
      <c r="G10" s="20">
        <v>137.733</v>
      </c>
      <c r="H10" s="20">
        <v>28.058</v>
      </c>
      <c r="I10" s="20">
        <v>48</v>
      </c>
      <c r="J10" s="20">
        <v>32.529</v>
      </c>
      <c r="K10" s="20">
        <v>49.288</v>
      </c>
      <c r="L10" s="20">
        <v>53.325</v>
      </c>
      <c r="M10" s="20">
        <v>44.8</v>
      </c>
      <c r="N10" s="20">
        <v>48.782</v>
      </c>
      <c r="O10" s="22">
        <f t="shared" si="0"/>
        <v>553.109</v>
      </c>
    </row>
    <row r="11" spans="2:15" ht="15" customHeight="1">
      <c r="B11" s="45">
        <v>2011</v>
      </c>
      <c r="C11" s="46">
        <v>3.844</v>
      </c>
      <c r="D11" s="46">
        <v>0</v>
      </c>
      <c r="E11" s="46">
        <v>84.019</v>
      </c>
      <c r="F11" s="46">
        <v>67.793</v>
      </c>
      <c r="G11" s="46">
        <v>44.155</v>
      </c>
      <c r="H11" s="46">
        <v>27.511</v>
      </c>
      <c r="I11" s="46">
        <v>48</v>
      </c>
      <c r="J11" s="46">
        <v>54.921</v>
      </c>
      <c r="K11" s="46">
        <v>25.068</v>
      </c>
      <c r="L11" s="46">
        <v>5.275</v>
      </c>
      <c r="M11" s="46">
        <v>104.5</v>
      </c>
      <c r="N11" s="46">
        <v>64.079</v>
      </c>
      <c r="O11" s="22">
        <f t="shared" si="0"/>
        <v>529.165</v>
      </c>
    </row>
    <row r="12" spans="2:15" ht="15" customHeight="1">
      <c r="B12" s="23">
        <v>2012</v>
      </c>
      <c r="C12" s="24">
        <v>202</v>
      </c>
      <c r="D12" s="24">
        <v>5</v>
      </c>
      <c r="E12" s="24">
        <v>74</v>
      </c>
      <c r="F12" s="24">
        <v>26</v>
      </c>
      <c r="G12" s="24">
        <v>0</v>
      </c>
      <c r="H12" s="24">
        <v>16.961</v>
      </c>
      <c r="I12" s="24">
        <v>95.941</v>
      </c>
      <c r="J12" s="24">
        <v>143.779</v>
      </c>
      <c r="K12" s="24">
        <v>274.6</v>
      </c>
      <c r="L12" s="24">
        <v>379.653</v>
      </c>
      <c r="M12" s="24"/>
      <c r="N12" s="24"/>
      <c r="O12" s="25">
        <f t="shared" si="0"/>
        <v>1217.9340000000002</v>
      </c>
    </row>
    <row r="13" spans="2:15" ht="15" customHeight="1">
      <c r="B13" s="10" t="s">
        <v>37</v>
      </c>
      <c r="O13" s="26">
        <f>SUM(O6:O12)</f>
        <v>11808.170000000002</v>
      </c>
    </row>
    <row r="15" ht="15" customHeight="1">
      <c r="B15" s="5" t="s">
        <v>49</v>
      </c>
    </row>
  </sheetData>
  <sheetProtection/>
  <mergeCells count="2">
    <mergeCell ref="Q2:Q4"/>
    <mergeCell ref="B1:D1"/>
  </mergeCells>
  <hyperlinks>
    <hyperlink ref="Q2:Q4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98" r:id="rId1"/>
  <ignoredErrors>
    <ignoredError sqref="O11:O12 O6:O1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O15"/>
  <sheetViews>
    <sheetView showGridLines="0" zoomScaleSheetLayoutView="100" zoomScalePageLayoutView="0" workbookViewId="0" topLeftCell="A1">
      <selection activeCell="A1" sqref="A1"/>
    </sheetView>
  </sheetViews>
  <sheetFormatPr defaultColWidth="14.8515625" defaultRowHeight="15" customHeight="1"/>
  <cols>
    <col min="1" max="1" width="3.7109375" style="10" customWidth="1"/>
    <col min="2" max="2" width="64.140625" style="27" customWidth="1"/>
    <col min="3" max="4" width="14.7109375" style="27" customWidth="1"/>
    <col min="5" max="7" width="10.28125" style="12" customWidth="1"/>
    <col min="8" max="8" width="14.7109375" style="12" customWidth="1"/>
    <col min="9" max="9" width="10.28125" style="12" customWidth="1"/>
    <col min="10" max="10" width="14.7109375" style="12" customWidth="1"/>
    <col min="11" max="14" width="10.28125" style="12" customWidth="1"/>
    <col min="15" max="15" width="12.57421875" style="12" bestFit="1" customWidth="1"/>
    <col min="16" max="23" width="14.8515625" style="12" customWidth="1"/>
    <col min="24" max="16384" width="14.8515625" style="10" customWidth="1"/>
  </cols>
  <sheetData>
    <row r="1" spans="5:15" ht="15" customHeight="1">
      <c r="E1" s="28"/>
      <c r="F1" s="28"/>
      <c r="G1" s="28"/>
      <c r="H1" s="28"/>
      <c r="I1" s="14"/>
      <c r="J1" s="28"/>
      <c r="K1" s="28"/>
      <c r="L1" s="28"/>
      <c r="M1" s="14"/>
      <c r="N1" s="14"/>
      <c r="O1" s="14"/>
    </row>
    <row r="2" spans="2:15" ht="15" customHeight="1">
      <c r="B2" s="110" t="s">
        <v>43</v>
      </c>
      <c r="C2" s="110"/>
      <c r="D2" s="110"/>
      <c r="E2" s="29"/>
      <c r="F2" s="29"/>
      <c r="G2" s="29"/>
      <c r="H2" s="30"/>
      <c r="I2" s="29"/>
      <c r="J2" s="106" t="s">
        <v>36</v>
      </c>
      <c r="K2" s="29"/>
      <c r="L2" s="29"/>
      <c r="M2" s="29"/>
      <c r="N2" s="29"/>
      <c r="O2" s="29"/>
    </row>
    <row r="3" spans="2:15" ht="15" customHeight="1" thickBot="1">
      <c r="B3" s="111" t="s">
        <v>50</v>
      </c>
      <c r="C3" s="111"/>
      <c r="D3" s="111"/>
      <c r="E3" s="28"/>
      <c r="F3" s="28"/>
      <c r="G3" s="28"/>
      <c r="H3" s="30"/>
      <c r="I3" s="14"/>
      <c r="J3" s="107"/>
      <c r="K3" s="28"/>
      <c r="L3" s="16"/>
      <c r="M3" s="16"/>
      <c r="N3" s="16"/>
      <c r="O3" s="16"/>
    </row>
    <row r="4" spans="2:15" ht="15" customHeight="1" thickBot="1" thickTop="1">
      <c r="B4" s="112" t="s">
        <v>19</v>
      </c>
      <c r="C4" s="114">
        <v>41183</v>
      </c>
      <c r="D4" s="114"/>
      <c r="E4" s="14"/>
      <c r="F4" s="14"/>
      <c r="G4" s="14"/>
      <c r="H4" s="30"/>
      <c r="I4" s="14"/>
      <c r="J4" s="108"/>
      <c r="K4" s="14"/>
      <c r="L4" s="14"/>
      <c r="M4" s="14"/>
      <c r="N4" s="14"/>
      <c r="O4" s="14"/>
    </row>
    <row r="5" spans="2:15" ht="15" customHeight="1" thickBot="1" thickTop="1">
      <c r="B5" s="113"/>
      <c r="C5" s="70" t="s">
        <v>20</v>
      </c>
      <c r="D5" s="70" t="s">
        <v>21</v>
      </c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2:15" ht="15" customHeight="1" thickTop="1">
      <c r="B6" s="105" t="s">
        <v>55</v>
      </c>
      <c r="C6" s="75">
        <v>294011</v>
      </c>
      <c r="D6" s="75">
        <v>112370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2:15" ht="15" customHeight="1">
      <c r="B7" s="105" t="s">
        <v>59</v>
      </c>
      <c r="C7" s="75">
        <v>52705</v>
      </c>
      <c r="D7" s="75">
        <v>10439</v>
      </c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</row>
    <row r="8" spans="2:15" ht="15" customHeight="1">
      <c r="B8" s="105" t="s">
        <v>60</v>
      </c>
      <c r="C8" s="75">
        <v>15897</v>
      </c>
      <c r="D8" s="75">
        <v>5999</v>
      </c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</row>
    <row r="9" spans="2:15" ht="15" customHeight="1">
      <c r="B9" s="105" t="s">
        <v>61</v>
      </c>
      <c r="C9" s="75">
        <v>10323</v>
      </c>
      <c r="D9" s="75">
        <v>1455</v>
      </c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</row>
    <row r="10" spans="2:15" ht="15" customHeight="1" thickBot="1">
      <c r="B10" s="72" t="s">
        <v>62</v>
      </c>
      <c r="C10" s="74">
        <v>3851</v>
      </c>
      <c r="D10" s="74">
        <v>584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</row>
    <row r="11" spans="2:4" ht="15" customHeight="1" thickBot="1" thickTop="1">
      <c r="B11" s="62" t="s">
        <v>63</v>
      </c>
      <c r="C11" s="47">
        <f>SUM(C6:C10)</f>
        <v>376787</v>
      </c>
      <c r="D11" s="47">
        <f>SUM(D6:D10)</f>
        <v>130847</v>
      </c>
    </row>
    <row r="12" spans="2:4" ht="15" customHeight="1" thickBot="1" thickTop="1">
      <c r="B12" s="63" t="s">
        <v>22</v>
      </c>
      <c r="C12" s="48">
        <v>2866</v>
      </c>
      <c r="D12" s="48">
        <v>480</v>
      </c>
    </row>
    <row r="13" spans="2:4" ht="15" customHeight="1" thickBot="1" thickTop="1">
      <c r="B13" s="62" t="s">
        <v>23</v>
      </c>
      <c r="C13" s="47">
        <f>SUM(C11:C12)</f>
        <v>379653</v>
      </c>
      <c r="D13" s="47">
        <f>SUM(D11:D12)</f>
        <v>131327</v>
      </c>
    </row>
    <row r="14" ht="15" customHeight="1" thickTop="1"/>
    <row r="15" ht="15" customHeight="1">
      <c r="B15" s="5" t="s">
        <v>49</v>
      </c>
    </row>
  </sheetData>
  <sheetProtection/>
  <mergeCells count="5">
    <mergeCell ref="B2:D2"/>
    <mergeCell ref="B3:D3"/>
    <mergeCell ref="J2:J4"/>
    <mergeCell ref="B4:B5"/>
    <mergeCell ref="C4:D4"/>
  </mergeCells>
  <hyperlinks>
    <hyperlink ref="J2:J3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O12"/>
  <sheetViews>
    <sheetView showGridLines="0" zoomScaleSheetLayoutView="100" zoomScalePageLayoutView="0" workbookViewId="0" topLeftCell="A1">
      <selection activeCell="A1" sqref="A1"/>
    </sheetView>
  </sheetViews>
  <sheetFormatPr defaultColWidth="14.8515625" defaultRowHeight="15" customHeight="1"/>
  <cols>
    <col min="1" max="1" width="3.7109375" style="10" customWidth="1"/>
    <col min="2" max="2" width="33.8515625" style="27" customWidth="1"/>
    <col min="3" max="3" width="18.140625" style="27" customWidth="1"/>
    <col min="4" max="4" width="15.421875" style="27" customWidth="1"/>
    <col min="5" max="5" width="15.140625" style="35" bestFit="1" customWidth="1"/>
    <col min="6" max="6" width="13.7109375" style="34" customWidth="1"/>
    <col min="7" max="9" width="10.28125" style="12" customWidth="1"/>
    <col min="10" max="10" width="14.7109375" style="12" customWidth="1"/>
    <col min="11" max="14" width="10.28125" style="12" customWidth="1"/>
    <col min="15" max="15" width="12.57421875" style="12" bestFit="1" customWidth="1"/>
    <col min="16" max="23" width="14.8515625" style="12" customWidth="1"/>
    <col min="24" max="16384" width="14.8515625" style="10" customWidth="1"/>
  </cols>
  <sheetData>
    <row r="1" spans="5:15" ht="15" customHeight="1">
      <c r="E1" s="31"/>
      <c r="F1" s="27"/>
      <c r="G1" s="28"/>
      <c r="H1" s="28"/>
      <c r="I1" s="28"/>
      <c r="J1" s="28"/>
      <c r="K1" s="28"/>
      <c r="L1" s="28"/>
      <c r="M1" s="28"/>
      <c r="N1" s="28"/>
      <c r="O1" s="28"/>
    </row>
    <row r="2" spans="2:15" ht="15" customHeight="1">
      <c r="B2" s="110" t="s">
        <v>44</v>
      </c>
      <c r="C2" s="110"/>
      <c r="D2" s="110"/>
      <c r="E2" s="31"/>
      <c r="F2" s="27"/>
      <c r="G2" s="28"/>
      <c r="H2" s="28"/>
      <c r="I2" s="28"/>
      <c r="J2" s="106" t="s">
        <v>36</v>
      </c>
      <c r="K2" s="28"/>
      <c r="L2" s="28"/>
      <c r="M2" s="28"/>
      <c r="N2" s="28"/>
      <c r="O2" s="28"/>
    </row>
    <row r="3" spans="2:15" ht="15" customHeight="1" thickBot="1">
      <c r="B3" s="111" t="s">
        <v>50</v>
      </c>
      <c r="C3" s="111"/>
      <c r="D3" s="111"/>
      <c r="E3" s="32"/>
      <c r="F3" s="27"/>
      <c r="G3" s="28"/>
      <c r="H3" s="28"/>
      <c r="I3" s="28"/>
      <c r="J3" s="107"/>
      <c r="K3" s="28"/>
      <c r="L3" s="28"/>
      <c r="M3" s="28"/>
      <c r="N3" s="28"/>
      <c r="O3" s="28"/>
    </row>
    <row r="4" spans="2:10" ht="15" customHeight="1" thickBot="1" thickTop="1">
      <c r="B4" s="112" t="s">
        <v>25</v>
      </c>
      <c r="C4" s="114">
        <v>41183</v>
      </c>
      <c r="D4" s="114"/>
      <c r="E4" s="33"/>
      <c r="J4" s="108"/>
    </row>
    <row r="5" spans="2:10" ht="15" customHeight="1" thickBot="1" thickTop="1">
      <c r="B5" s="113"/>
      <c r="C5" s="70" t="s">
        <v>20</v>
      </c>
      <c r="D5" s="70" t="s">
        <v>21</v>
      </c>
      <c r="J5" s="14"/>
    </row>
    <row r="6" spans="2:10" ht="16.5" thickTop="1">
      <c r="B6" s="71" t="s">
        <v>57</v>
      </c>
      <c r="C6" s="73">
        <v>349582</v>
      </c>
      <c r="D6" s="73">
        <v>123289</v>
      </c>
      <c r="J6" s="14"/>
    </row>
    <row r="7" spans="2:10" ht="16.5" thickBot="1">
      <c r="B7" s="72" t="s">
        <v>64</v>
      </c>
      <c r="C7" s="74">
        <v>30071</v>
      </c>
      <c r="D7" s="74">
        <v>8038</v>
      </c>
      <c r="J7" s="14"/>
    </row>
    <row r="8" spans="2:10" ht="17.25" thickBot="1" thickTop="1">
      <c r="B8" s="36" t="s">
        <v>54</v>
      </c>
      <c r="C8" s="47">
        <f>SUM(C6:C7)</f>
        <v>379653</v>
      </c>
      <c r="D8" s="47">
        <f>SUM(D6:D7)</f>
        <v>131327</v>
      </c>
      <c r="J8" s="28"/>
    </row>
    <row r="9" spans="2:10" ht="17.25" thickBot="1" thickTop="1">
      <c r="B9" s="36" t="s">
        <v>24</v>
      </c>
      <c r="C9" s="47">
        <v>0</v>
      </c>
      <c r="D9" s="47">
        <v>0</v>
      </c>
      <c r="J9" s="28"/>
    </row>
    <row r="10" spans="2:10" ht="17.25" thickBot="1" thickTop="1">
      <c r="B10" s="37" t="s">
        <v>23</v>
      </c>
      <c r="C10" s="48">
        <f>Produtos_Exp!C13</f>
        <v>379653</v>
      </c>
      <c r="D10" s="48">
        <f>Produtos_Exp!D13</f>
        <v>131327</v>
      </c>
      <c r="J10" s="28"/>
    </row>
    <row r="11" spans="2:10" ht="15" customHeight="1" thickTop="1">
      <c r="B11" s="38"/>
      <c r="C11" s="28"/>
      <c r="D11" s="28"/>
      <c r="E11" s="28"/>
      <c r="F11" s="28"/>
      <c r="G11" s="28"/>
      <c r="H11" s="28"/>
      <c r="J11" s="28"/>
    </row>
    <row r="12" spans="2:10" ht="15" customHeight="1">
      <c r="B12" s="5" t="s">
        <v>49</v>
      </c>
      <c r="C12" s="40"/>
      <c r="D12" s="40"/>
      <c r="J12" s="28"/>
    </row>
  </sheetData>
  <sheetProtection/>
  <mergeCells count="5">
    <mergeCell ref="B2:D2"/>
    <mergeCell ref="B3:D3"/>
    <mergeCell ref="B4:B5"/>
    <mergeCell ref="C4:D4"/>
    <mergeCell ref="J2:J4"/>
  </mergeCells>
  <hyperlinks>
    <hyperlink ref="J2:J4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C000"/>
    <pageSetUpPr fitToPage="1"/>
  </sheetPr>
  <dimension ref="B1:Q15"/>
  <sheetViews>
    <sheetView showGridLines="0" zoomScaleSheetLayoutView="100" zoomScalePageLayoutView="0" workbookViewId="0" topLeftCell="A1">
      <selection activeCell="L12" sqref="L12"/>
    </sheetView>
  </sheetViews>
  <sheetFormatPr defaultColWidth="14.8515625" defaultRowHeight="15" customHeight="1"/>
  <cols>
    <col min="1" max="1" width="3.7109375" style="10" customWidth="1"/>
    <col min="2" max="2" width="6.8515625" style="10" customWidth="1"/>
    <col min="3" max="14" width="10.28125" style="12" customWidth="1"/>
    <col min="15" max="15" width="12.57421875" style="12" bestFit="1" customWidth="1"/>
    <col min="16" max="16" width="14.8515625" style="12" customWidth="1"/>
    <col min="17" max="17" width="14.7109375" style="12" customWidth="1"/>
    <col min="18" max="23" width="14.8515625" style="12" customWidth="1"/>
    <col min="24" max="16384" width="14.8515625" style="10" customWidth="1"/>
  </cols>
  <sheetData>
    <row r="1" spans="2:17" s="14" customFormat="1" ht="15" customHeight="1">
      <c r="B1" s="109" t="s">
        <v>18</v>
      </c>
      <c r="C1" s="109"/>
      <c r="D1" s="109"/>
      <c r="E1" s="6"/>
      <c r="F1" s="6"/>
      <c r="G1" s="7"/>
      <c r="H1" s="7"/>
      <c r="I1" s="8"/>
      <c r="J1" s="8"/>
      <c r="K1" s="7"/>
      <c r="L1" s="7"/>
      <c r="M1" s="7"/>
      <c r="N1" s="7"/>
      <c r="O1" s="9"/>
      <c r="Q1" s="28"/>
    </row>
    <row r="2" spans="2:17" s="14" customFormat="1" ht="15" customHeight="1">
      <c r="B2" s="10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Q2" s="106" t="s">
        <v>36</v>
      </c>
    </row>
    <row r="3" spans="2:17" s="14" customFormat="1" ht="15" customHeight="1">
      <c r="B3" s="13" t="s">
        <v>45</v>
      </c>
      <c r="Q3" s="107"/>
    </row>
    <row r="4" spans="2:17" s="14" customFormat="1" ht="15" customHeight="1">
      <c r="B4" s="15" t="s">
        <v>48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Q4" s="108"/>
    </row>
    <row r="5" spans="2:15" ht="15" customHeight="1" thickBot="1">
      <c r="B5" s="50" t="s">
        <v>0</v>
      </c>
      <c r="C5" s="51" t="s">
        <v>1</v>
      </c>
      <c r="D5" s="51" t="s">
        <v>2</v>
      </c>
      <c r="E5" s="51" t="s">
        <v>3</v>
      </c>
      <c r="F5" s="51" t="s">
        <v>4</v>
      </c>
      <c r="G5" s="51" t="s">
        <v>5</v>
      </c>
      <c r="H5" s="51" t="s">
        <v>6</v>
      </c>
      <c r="I5" s="51" t="s">
        <v>7</v>
      </c>
      <c r="J5" s="51" t="s">
        <v>8</v>
      </c>
      <c r="K5" s="51" t="s">
        <v>9</v>
      </c>
      <c r="L5" s="51" t="s">
        <v>10</v>
      </c>
      <c r="M5" s="51" t="s">
        <v>11</v>
      </c>
      <c r="N5" s="51" t="s">
        <v>12</v>
      </c>
      <c r="O5" s="51" t="s">
        <v>13</v>
      </c>
    </row>
    <row r="6" spans="2:15" ht="15" customHeight="1" thickTop="1">
      <c r="B6" s="41">
        <v>2006</v>
      </c>
      <c r="C6" s="52">
        <v>2.89</v>
      </c>
      <c r="D6" s="52">
        <v>13.084</v>
      </c>
      <c r="E6" s="52">
        <v>6.6</v>
      </c>
      <c r="F6" s="52">
        <v>3.99</v>
      </c>
      <c r="G6" s="52">
        <v>5.138</v>
      </c>
      <c r="H6" s="52">
        <v>7.564</v>
      </c>
      <c r="I6" s="52">
        <v>1.849</v>
      </c>
      <c r="J6" s="52">
        <v>21.269</v>
      </c>
      <c r="K6" s="52">
        <v>14.613</v>
      </c>
      <c r="L6" s="52">
        <v>38.718</v>
      </c>
      <c r="M6" s="52">
        <v>81.421</v>
      </c>
      <c r="N6" s="52">
        <v>0</v>
      </c>
      <c r="O6" s="53">
        <f>SUM(C6:N6)</f>
        <v>197.136</v>
      </c>
    </row>
    <row r="7" spans="2:15" ht="15" customHeight="1">
      <c r="B7" s="41">
        <v>2007</v>
      </c>
      <c r="C7" s="52">
        <v>2.522</v>
      </c>
      <c r="D7" s="52">
        <v>111.087</v>
      </c>
      <c r="E7" s="52">
        <v>108.361</v>
      </c>
      <c r="F7" s="52">
        <v>19.891</v>
      </c>
      <c r="G7" s="52">
        <v>84.293</v>
      </c>
      <c r="H7" s="52">
        <v>0</v>
      </c>
      <c r="I7" s="52">
        <v>0</v>
      </c>
      <c r="J7" s="52">
        <v>6.874</v>
      </c>
      <c r="K7" s="52">
        <v>0</v>
      </c>
      <c r="L7" s="52">
        <v>0</v>
      </c>
      <c r="M7" s="52">
        <v>0</v>
      </c>
      <c r="N7" s="52">
        <v>20.905</v>
      </c>
      <c r="O7" s="54">
        <f aca="true" t="shared" si="0" ref="O7:O12">SUM(C7:N7)</f>
        <v>353.933</v>
      </c>
    </row>
    <row r="8" spans="2:15" ht="15" customHeight="1">
      <c r="B8" s="41">
        <v>2008</v>
      </c>
      <c r="C8" s="52">
        <v>0</v>
      </c>
      <c r="D8" s="52">
        <v>0</v>
      </c>
      <c r="E8" s="52">
        <v>0</v>
      </c>
      <c r="F8" s="52">
        <v>2.036</v>
      </c>
      <c r="G8" s="52">
        <v>0</v>
      </c>
      <c r="H8" s="52">
        <v>0</v>
      </c>
      <c r="I8" s="52">
        <v>0</v>
      </c>
      <c r="J8" s="52">
        <v>33.255</v>
      </c>
      <c r="K8" s="52">
        <v>0</v>
      </c>
      <c r="L8" s="52">
        <v>73.193</v>
      </c>
      <c r="M8" s="52">
        <v>3.177</v>
      </c>
      <c r="N8" s="52">
        <v>1.481</v>
      </c>
      <c r="O8" s="54">
        <f t="shared" si="0"/>
        <v>113.14200000000001</v>
      </c>
    </row>
    <row r="9" spans="2:15" ht="15" customHeight="1">
      <c r="B9" s="41">
        <v>2009</v>
      </c>
      <c r="C9" s="52">
        <v>55.526</v>
      </c>
      <c r="D9" s="52">
        <v>45.897</v>
      </c>
      <c r="E9" s="52">
        <v>36.316</v>
      </c>
      <c r="F9" s="52">
        <v>2.959</v>
      </c>
      <c r="G9" s="52">
        <v>3.075</v>
      </c>
      <c r="H9" s="52">
        <v>0</v>
      </c>
      <c r="I9" s="52">
        <v>24.202</v>
      </c>
      <c r="J9" s="52">
        <v>0.32</v>
      </c>
      <c r="K9" s="52">
        <v>4.861</v>
      </c>
      <c r="L9" s="52">
        <v>37.536</v>
      </c>
      <c r="M9" s="52">
        <v>15.555</v>
      </c>
      <c r="N9" s="52">
        <v>0</v>
      </c>
      <c r="O9" s="54">
        <f t="shared" si="0"/>
        <v>226.24699999999999</v>
      </c>
    </row>
    <row r="10" spans="2:15" ht="15" customHeight="1">
      <c r="B10" s="41">
        <v>2010</v>
      </c>
      <c r="C10" s="52">
        <v>287.942</v>
      </c>
      <c r="D10" s="52">
        <v>3.9</v>
      </c>
      <c r="E10" s="52">
        <v>0</v>
      </c>
      <c r="F10" s="52">
        <v>0</v>
      </c>
      <c r="G10" s="52">
        <v>0</v>
      </c>
      <c r="H10" s="52">
        <v>190.228</v>
      </c>
      <c r="I10" s="52">
        <v>0</v>
      </c>
      <c r="J10" s="52">
        <v>0</v>
      </c>
      <c r="K10" s="52">
        <v>1.785</v>
      </c>
      <c r="L10" s="52">
        <v>4.8</v>
      </c>
      <c r="M10" s="52">
        <v>0</v>
      </c>
      <c r="N10" s="52">
        <v>31.766</v>
      </c>
      <c r="O10" s="54">
        <f t="shared" si="0"/>
        <v>520.421</v>
      </c>
    </row>
    <row r="11" spans="2:15" ht="15" customHeight="1">
      <c r="B11" s="49">
        <v>2011</v>
      </c>
      <c r="C11" s="55">
        <v>0</v>
      </c>
      <c r="D11" s="55">
        <v>4.425</v>
      </c>
      <c r="E11" s="55">
        <v>3.9</v>
      </c>
      <c r="F11" s="55">
        <v>0</v>
      </c>
      <c r="G11" s="55">
        <v>482.38</v>
      </c>
      <c r="H11" s="55">
        <v>28.81</v>
      </c>
      <c r="I11" s="55">
        <v>0</v>
      </c>
      <c r="J11" s="55">
        <v>159.28</v>
      </c>
      <c r="K11" s="55">
        <v>143.166</v>
      </c>
      <c r="L11" s="55">
        <v>1.781</v>
      </c>
      <c r="M11" s="55">
        <v>2.167</v>
      </c>
      <c r="N11" s="55">
        <v>5.91</v>
      </c>
      <c r="O11" s="54">
        <f>SUM(C11:N11)</f>
        <v>831.819</v>
      </c>
    </row>
    <row r="12" spans="2:15" ht="15" customHeight="1">
      <c r="B12" s="42">
        <v>2012</v>
      </c>
      <c r="C12" s="56">
        <v>57</v>
      </c>
      <c r="D12" s="56">
        <v>0</v>
      </c>
      <c r="E12" s="56">
        <v>0</v>
      </c>
      <c r="F12" s="56">
        <v>690</v>
      </c>
      <c r="G12" s="56">
        <v>0</v>
      </c>
      <c r="H12" s="56">
        <v>0</v>
      </c>
      <c r="I12" s="56">
        <v>110.256</v>
      </c>
      <c r="J12" s="56">
        <v>285.566</v>
      </c>
      <c r="K12" s="56">
        <v>58.365</v>
      </c>
      <c r="L12" s="56">
        <v>14.252</v>
      </c>
      <c r="M12" s="56"/>
      <c r="N12" s="56"/>
      <c r="O12" s="57">
        <f t="shared" si="0"/>
        <v>1215.4389999999999</v>
      </c>
    </row>
    <row r="13" spans="2:15" ht="15" customHeight="1">
      <c r="B13" s="58" t="s">
        <v>37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60">
        <f>SUM(O6:O12)</f>
        <v>3458.1369999999997</v>
      </c>
    </row>
    <row r="15" ht="15" customHeight="1">
      <c r="B15" s="5" t="s">
        <v>49</v>
      </c>
    </row>
  </sheetData>
  <sheetProtection/>
  <mergeCells count="2">
    <mergeCell ref="Q2:Q4"/>
    <mergeCell ref="B1:D1"/>
  </mergeCells>
  <hyperlinks>
    <hyperlink ref="Q2:Q4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99" r:id="rId1"/>
  <ignoredErrors>
    <ignoredError sqref="O11:O12 O6:O10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O23"/>
  <sheetViews>
    <sheetView showGridLines="0" zoomScaleSheetLayoutView="100" zoomScalePageLayoutView="0" workbookViewId="0" topLeftCell="A1">
      <selection activeCell="A1" sqref="A1"/>
    </sheetView>
  </sheetViews>
  <sheetFormatPr defaultColWidth="14.8515625" defaultRowHeight="15" customHeight="1"/>
  <cols>
    <col min="1" max="1" width="3.7109375" style="10" customWidth="1"/>
    <col min="2" max="2" width="58.7109375" style="27" customWidth="1"/>
    <col min="3" max="4" width="14.7109375" style="27" customWidth="1"/>
    <col min="5" max="10" width="10.28125" style="12" customWidth="1"/>
    <col min="11" max="11" width="14.7109375" style="12" customWidth="1"/>
    <col min="12" max="14" width="10.28125" style="12" customWidth="1"/>
    <col min="15" max="15" width="12.57421875" style="12" bestFit="1" customWidth="1"/>
    <col min="16" max="23" width="14.8515625" style="12" customWidth="1"/>
    <col min="24" max="16384" width="14.8515625" style="10" customWidth="1"/>
  </cols>
  <sheetData>
    <row r="1" spans="2:12" s="14" customFormat="1" ht="15" customHeight="1">
      <c r="B1" s="27"/>
      <c r="C1" s="27"/>
      <c r="D1" s="27"/>
      <c r="E1" s="28"/>
      <c r="F1" s="28"/>
      <c r="G1" s="28"/>
      <c r="H1" s="28"/>
      <c r="K1" s="28"/>
      <c r="L1" s="28"/>
    </row>
    <row r="2" spans="2:15" s="14" customFormat="1" ht="15" customHeight="1">
      <c r="B2" s="110" t="s">
        <v>46</v>
      </c>
      <c r="C2" s="110"/>
      <c r="D2" s="110"/>
      <c r="E2" s="29"/>
      <c r="F2" s="29"/>
      <c r="G2" s="29"/>
      <c r="H2" s="29"/>
      <c r="I2" s="29"/>
      <c r="J2" s="29"/>
      <c r="K2" s="106" t="s">
        <v>36</v>
      </c>
      <c r="L2" s="29"/>
      <c r="M2" s="29"/>
      <c r="N2" s="29"/>
      <c r="O2" s="29"/>
    </row>
    <row r="3" spans="2:15" s="14" customFormat="1" ht="15" customHeight="1" thickBot="1">
      <c r="B3" s="111" t="s">
        <v>50</v>
      </c>
      <c r="C3" s="111"/>
      <c r="D3" s="111"/>
      <c r="E3" s="28"/>
      <c r="F3" s="28"/>
      <c r="G3" s="28"/>
      <c r="H3" s="28"/>
      <c r="K3" s="107"/>
      <c r="L3" s="16"/>
      <c r="M3" s="16"/>
      <c r="N3" s="16"/>
      <c r="O3" s="16"/>
    </row>
    <row r="4" spans="2:11" s="14" customFormat="1" ht="15" customHeight="1" thickBot="1" thickTop="1">
      <c r="B4" s="112" t="s">
        <v>28</v>
      </c>
      <c r="C4" s="114">
        <v>41183</v>
      </c>
      <c r="D4" s="114"/>
      <c r="K4" s="108"/>
    </row>
    <row r="5" spans="2:4" s="14" customFormat="1" ht="15" customHeight="1" thickBot="1" thickTop="1">
      <c r="B5" s="113"/>
      <c r="C5" s="61" t="s">
        <v>20</v>
      </c>
      <c r="D5" s="61" t="s">
        <v>21</v>
      </c>
    </row>
    <row r="6" spans="2:4" s="14" customFormat="1" ht="17.25" thickBot="1" thickTop="1">
      <c r="B6" s="76" t="s">
        <v>65</v>
      </c>
      <c r="C6" s="77">
        <v>14252</v>
      </c>
      <c r="D6" s="77">
        <v>4</v>
      </c>
    </row>
    <row r="7" spans="2:15" ht="15" customHeight="1" thickBot="1" thickTop="1">
      <c r="B7" s="36" t="s">
        <v>56</v>
      </c>
      <c r="C7" s="47">
        <f>SUM(C6:C6)</f>
        <v>14252</v>
      </c>
      <c r="D7" s="47">
        <f>SUM(D6:D6)</f>
        <v>4</v>
      </c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</row>
    <row r="8" spans="2:15" ht="15" customHeight="1" thickBot="1" thickTop="1">
      <c r="B8" s="36" t="s">
        <v>22</v>
      </c>
      <c r="C8" s="47">
        <v>0</v>
      </c>
      <c r="D8" s="47">
        <v>0</v>
      </c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</row>
    <row r="9" spans="2:15" ht="15" customHeight="1" thickBot="1" thickTop="1">
      <c r="B9" s="37" t="s">
        <v>27</v>
      </c>
      <c r="C9" s="48">
        <f>SUM(C7:C8)</f>
        <v>14252</v>
      </c>
      <c r="D9" s="48">
        <f>SUM(D7:D8)</f>
        <v>4</v>
      </c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</row>
    <row r="10" spans="2:15" ht="15" customHeight="1" thickTop="1">
      <c r="B10" s="3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</row>
    <row r="11" spans="2:15" ht="15" customHeight="1">
      <c r="B11" s="5" t="s">
        <v>49</v>
      </c>
      <c r="C11" s="40"/>
      <c r="D11" s="40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</row>
    <row r="23" ht="15" customHeight="1">
      <c r="D23" s="43"/>
    </row>
  </sheetData>
  <sheetProtection/>
  <mergeCells count="5">
    <mergeCell ref="B2:D2"/>
    <mergeCell ref="B3:D3"/>
    <mergeCell ref="B4:B5"/>
    <mergeCell ref="C4:D4"/>
    <mergeCell ref="K2:K4"/>
  </mergeCells>
  <hyperlinks>
    <hyperlink ref="K2:K4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L41"/>
  <sheetViews>
    <sheetView showGridLines="0" zoomScaleSheetLayoutView="100" zoomScalePageLayoutView="0" workbookViewId="0" topLeftCell="A1">
      <selection activeCell="A1" sqref="A1"/>
    </sheetView>
  </sheetViews>
  <sheetFormatPr defaultColWidth="14.8515625" defaultRowHeight="15" customHeight="1"/>
  <cols>
    <col min="1" max="1" width="3.7109375" style="10" customWidth="1"/>
    <col min="2" max="2" width="33.8515625" style="27" customWidth="1"/>
    <col min="3" max="3" width="18.140625" style="27" customWidth="1"/>
    <col min="4" max="4" width="15.421875" style="27" customWidth="1"/>
    <col min="5" max="10" width="10.28125" style="12" customWidth="1"/>
    <col min="11" max="11" width="12.57421875" style="12" bestFit="1" customWidth="1"/>
    <col min="12" max="12" width="14.7109375" style="12" customWidth="1"/>
    <col min="13" max="19" width="14.8515625" style="12" customWidth="1"/>
    <col min="20" max="16384" width="14.8515625" style="10" customWidth="1"/>
  </cols>
  <sheetData>
    <row r="1" spans="2:12" s="14" customFormat="1" ht="15" customHeight="1">
      <c r="B1" s="27"/>
      <c r="C1" s="27"/>
      <c r="D1" s="27"/>
      <c r="E1" s="28"/>
      <c r="F1" s="28"/>
      <c r="G1" s="28"/>
      <c r="H1" s="28"/>
      <c r="L1" s="28"/>
    </row>
    <row r="2" spans="2:12" s="14" customFormat="1" ht="15" customHeight="1">
      <c r="B2" s="110" t="s">
        <v>47</v>
      </c>
      <c r="C2" s="110"/>
      <c r="D2" s="110"/>
      <c r="E2" s="29"/>
      <c r="F2" s="29"/>
      <c r="G2" s="29"/>
      <c r="H2" s="29"/>
      <c r="I2" s="29"/>
      <c r="J2" s="29"/>
      <c r="K2" s="29"/>
      <c r="L2" s="106" t="s">
        <v>36</v>
      </c>
    </row>
    <row r="3" spans="2:12" s="14" customFormat="1" ht="15" customHeight="1" thickBot="1">
      <c r="B3" s="111" t="s">
        <v>50</v>
      </c>
      <c r="C3" s="111"/>
      <c r="D3" s="111"/>
      <c r="E3" s="28"/>
      <c r="F3" s="28"/>
      <c r="G3" s="28"/>
      <c r="H3" s="16"/>
      <c r="I3" s="16"/>
      <c r="J3" s="16"/>
      <c r="K3" s="16"/>
      <c r="L3" s="107"/>
    </row>
    <row r="4" spans="2:12" s="14" customFormat="1" ht="15" customHeight="1" thickBot="1" thickTop="1">
      <c r="B4" s="112" t="s">
        <v>26</v>
      </c>
      <c r="C4" s="114">
        <v>41183</v>
      </c>
      <c r="D4" s="114"/>
      <c r="L4" s="108"/>
    </row>
    <row r="5" spans="2:4" s="14" customFormat="1" ht="15" customHeight="1" thickBot="1" thickTop="1">
      <c r="B5" s="113"/>
      <c r="C5" s="61" t="s">
        <v>20</v>
      </c>
      <c r="D5" s="61" t="s">
        <v>21</v>
      </c>
    </row>
    <row r="6" spans="2:4" s="14" customFormat="1" ht="17.25" thickBot="1" thickTop="1">
      <c r="B6" s="76" t="s">
        <v>66</v>
      </c>
      <c r="C6" s="77">
        <v>14252</v>
      </c>
      <c r="D6" s="77">
        <v>4</v>
      </c>
    </row>
    <row r="7" spans="2:12" ht="15" customHeight="1" thickBot="1" thickTop="1">
      <c r="B7" s="36" t="s">
        <v>38</v>
      </c>
      <c r="C7" s="47">
        <f>SUM(C6:C6)</f>
        <v>14252</v>
      </c>
      <c r="D7" s="47">
        <f>SUM(D6:D6)</f>
        <v>4</v>
      </c>
      <c r="E7" s="28"/>
      <c r="F7" s="28"/>
      <c r="G7" s="28"/>
      <c r="H7" s="28"/>
      <c r="I7" s="28"/>
      <c r="J7" s="28"/>
      <c r="K7" s="28"/>
      <c r="L7" s="28"/>
    </row>
    <row r="8" spans="2:12" ht="15" customHeight="1" thickBot="1" thickTop="1">
      <c r="B8" s="36" t="s">
        <v>24</v>
      </c>
      <c r="C8" s="47">
        <v>0</v>
      </c>
      <c r="D8" s="47">
        <v>0</v>
      </c>
      <c r="E8" s="28"/>
      <c r="F8" s="28"/>
      <c r="G8" s="28"/>
      <c r="H8" s="28"/>
      <c r="I8" s="28"/>
      <c r="J8" s="28"/>
      <c r="K8" s="28"/>
      <c r="L8" s="28"/>
    </row>
    <row r="9" spans="2:12" ht="15" customHeight="1" thickBot="1" thickTop="1">
      <c r="B9" s="37" t="s">
        <v>27</v>
      </c>
      <c r="C9" s="48">
        <f>SUM(C7:C8)</f>
        <v>14252</v>
      </c>
      <c r="D9" s="48">
        <f>SUM(D7:D8)</f>
        <v>4</v>
      </c>
      <c r="E9" s="28"/>
      <c r="F9" s="28"/>
      <c r="G9" s="28"/>
      <c r="H9" s="28"/>
      <c r="I9" s="28"/>
      <c r="J9" s="28"/>
      <c r="K9" s="28"/>
      <c r="L9" s="28"/>
    </row>
    <row r="10" spans="2:12" ht="15" customHeight="1" thickTop="1">
      <c r="B10" s="38"/>
      <c r="C10" s="28"/>
      <c r="D10" s="28"/>
      <c r="E10" s="28"/>
      <c r="F10" s="28"/>
      <c r="G10" s="28"/>
      <c r="H10" s="28"/>
      <c r="I10" s="28"/>
      <c r="J10" s="28"/>
      <c r="K10" s="28"/>
      <c r="L10" s="28"/>
    </row>
    <row r="11" spans="2:12" ht="15" customHeight="1">
      <c r="B11" s="5" t="s">
        <v>49</v>
      </c>
      <c r="C11" s="40"/>
      <c r="D11" s="40"/>
      <c r="E11" s="28"/>
      <c r="F11" s="28"/>
      <c r="G11" s="28"/>
      <c r="H11" s="28"/>
      <c r="I11" s="28"/>
      <c r="J11" s="28"/>
      <c r="K11" s="28"/>
      <c r="L11" s="28"/>
    </row>
    <row r="12" spans="2:11" ht="15" customHeight="1">
      <c r="B12" s="39"/>
      <c r="C12" s="40"/>
      <c r="D12" s="40"/>
      <c r="E12" s="28"/>
      <c r="F12" s="28"/>
      <c r="G12" s="28"/>
      <c r="H12" s="28"/>
      <c r="I12" s="28"/>
      <c r="J12" s="28"/>
      <c r="K12" s="28"/>
    </row>
    <row r="41" ht="15" customHeight="1">
      <c r="D41" s="43"/>
    </row>
  </sheetData>
  <sheetProtection/>
  <mergeCells count="5">
    <mergeCell ref="L2:L4"/>
    <mergeCell ref="B2:D2"/>
    <mergeCell ref="B3:D3"/>
    <mergeCell ref="B4:B5"/>
    <mergeCell ref="C4:D4"/>
  </mergeCells>
  <hyperlinks>
    <hyperlink ref="L2:L4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  <ignoredErrors>
    <ignoredError sqref="C9:D9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>
    <tabColor theme="5" tint="0.39998000860214233"/>
    <pageSetUpPr fitToPage="1"/>
  </sheetPr>
  <dimension ref="B1:Q33"/>
  <sheetViews>
    <sheetView showGridLines="0" zoomScaleSheetLayoutView="100" zoomScalePageLayoutView="0" workbookViewId="0" topLeftCell="A1">
      <selection activeCell="A1" sqref="A1"/>
    </sheetView>
  </sheetViews>
  <sheetFormatPr defaultColWidth="14.8515625" defaultRowHeight="15" customHeight="1"/>
  <cols>
    <col min="1" max="1" width="3.7109375" style="10" customWidth="1"/>
    <col min="2" max="2" width="6.8515625" style="10" customWidth="1"/>
    <col min="3" max="14" width="10.28125" style="81" customWidth="1"/>
    <col min="15" max="15" width="13.57421875" style="81" bestFit="1" customWidth="1"/>
    <col min="16" max="16" width="14.8515625" style="12" customWidth="1"/>
    <col min="17" max="17" width="14.7109375" style="12" customWidth="1"/>
    <col min="18" max="16384" width="14.8515625" style="10" customWidth="1"/>
  </cols>
  <sheetData>
    <row r="1" spans="2:17" s="14" customFormat="1" ht="15" customHeight="1">
      <c r="B1" s="109" t="s">
        <v>18</v>
      </c>
      <c r="C1" s="109"/>
      <c r="D1" s="109"/>
      <c r="E1" s="78"/>
      <c r="F1" s="78"/>
      <c r="G1" s="79"/>
      <c r="H1" s="79"/>
      <c r="I1" s="79"/>
      <c r="J1" s="79"/>
      <c r="K1" s="79"/>
      <c r="L1" s="79"/>
      <c r="M1" s="79"/>
      <c r="N1" s="79"/>
      <c r="O1" s="80"/>
      <c r="Q1" s="28"/>
    </row>
    <row r="2" spans="2:17" s="14" customFormat="1" ht="15" customHeight="1">
      <c r="B2" s="10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Q2" s="106" t="s">
        <v>36</v>
      </c>
    </row>
    <row r="3" spans="2:17" s="14" customFormat="1" ht="15" customHeight="1">
      <c r="B3" s="13" t="s">
        <v>52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Q3" s="107"/>
    </row>
    <row r="4" spans="2:17" s="14" customFormat="1" ht="15" customHeight="1">
      <c r="B4" s="15" t="s">
        <v>48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Q4" s="108"/>
    </row>
    <row r="5" spans="2:15" s="14" customFormat="1" ht="15" customHeight="1" thickBot="1">
      <c r="B5" s="50" t="s">
        <v>0</v>
      </c>
      <c r="C5" s="84" t="s">
        <v>1</v>
      </c>
      <c r="D5" s="84" t="s">
        <v>2</v>
      </c>
      <c r="E5" s="84" t="s">
        <v>3</v>
      </c>
      <c r="F5" s="84" t="s">
        <v>4</v>
      </c>
      <c r="G5" s="84" t="s">
        <v>5</v>
      </c>
      <c r="H5" s="84" t="s">
        <v>6</v>
      </c>
      <c r="I5" s="84" t="s">
        <v>7</v>
      </c>
      <c r="J5" s="84" t="s">
        <v>8</v>
      </c>
      <c r="K5" s="84" t="s">
        <v>9</v>
      </c>
      <c r="L5" s="84" t="s">
        <v>10</v>
      </c>
      <c r="M5" s="84" t="s">
        <v>11</v>
      </c>
      <c r="N5" s="84" t="s">
        <v>12</v>
      </c>
      <c r="O5" s="84" t="s">
        <v>13</v>
      </c>
    </row>
    <row r="6" spans="2:17" s="14" customFormat="1" ht="15" customHeight="1" thickTop="1">
      <c r="B6" s="64">
        <v>2006</v>
      </c>
      <c r="C6" s="85">
        <f>Exportação!C6-Importação!C6</f>
        <v>184.54000000000002</v>
      </c>
      <c r="D6" s="85">
        <f>Exportação!D6-Importação!D6</f>
        <v>509.55199999999996</v>
      </c>
      <c r="E6" s="85">
        <f>Exportação!E6-Importação!E6</f>
        <v>477.97799999999995</v>
      </c>
      <c r="F6" s="85">
        <f>Exportação!F6-Importação!F6</f>
        <v>612.077</v>
      </c>
      <c r="G6" s="85">
        <f>Exportação!G6-Importação!G6</f>
        <v>322.69500000000005</v>
      </c>
      <c r="H6" s="85">
        <f>Exportação!H6-Importação!H6</f>
        <v>316.556</v>
      </c>
      <c r="I6" s="85">
        <f>Exportação!I6-Importação!I6</f>
        <v>198.09400000000002</v>
      </c>
      <c r="J6" s="85">
        <f>Exportação!J6-Importação!J6</f>
        <v>346.17199999999997</v>
      </c>
      <c r="K6" s="85">
        <f>Exportação!K6-Importação!K6</f>
        <v>331.666</v>
      </c>
      <c r="L6" s="85">
        <f>Exportação!L6-Importação!L6</f>
        <v>460.02299999999997</v>
      </c>
      <c r="M6" s="85">
        <f>Exportação!M6-Importação!M6</f>
        <v>283.97</v>
      </c>
      <c r="N6" s="85">
        <f>Exportação!N6-Importação!N6</f>
        <v>581.272</v>
      </c>
      <c r="O6" s="86">
        <f aca="true" t="shared" si="0" ref="O6:O12">SUM(C6:N6)</f>
        <v>4624.595</v>
      </c>
      <c r="Q6" s="28"/>
    </row>
    <row r="7" spans="2:17" s="14" customFormat="1" ht="15" customHeight="1">
      <c r="B7" s="64">
        <v>2007</v>
      </c>
      <c r="C7" s="85">
        <f>Exportação!C7-Importação!C7</f>
        <v>239.156</v>
      </c>
      <c r="D7" s="85">
        <f>Exportação!D7-Importação!D7</f>
        <v>147.596</v>
      </c>
      <c r="E7" s="85">
        <f>Exportação!E7-Importação!E7</f>
        <v>52.838999999999984</v>
      </c>
      <c r="F7" s="85">
        <f>Exportação!F7-Importação!F7</f>
        <v>139.591</v>
      </c>
      <c r="G7" s="85">
        <f>Exportação!G7-Importação!G7</f>
        <v>-1.6570000000000107</v>
      </c>
      <c r="H7" s="85">
        <f>Exportação!H7-Importação!H7</f>
        <v>180.949</v>
      </c>
      <c r="I7" s="85">
        <f>Exportação!I7-Importação!I7</f>
        <v>198.046</v>
      </c>
      <c r="J7" s="85">
        <f>Exportação!J7-Importação!J7</f>
        <v>52.163</v>
      </c>
      <c r="K7" s="85">
        <f>Exportação!K7-Importação!K7</f>
        <v>148.429</v>
      </c>
      <c r="L7" s="85">
        <f>Exportação!L7-Importação!L7</f>
        <v>89.426</v>
      </c>
      <c r="M7" s="85">
        <f>Exportação!M7-Importação!M7</f>
        <v>113.043</v>
      </c>
      <c r="N7" s="85">
        <f>Exportação!N7-Importação!N7</f>
        <v>77.56</v>
      </c>
      <c r="O7" s="86">
        <f t="shared" si="0"/>
        <v>1437.141</v>
      </c>
      <c r="Q7" s="28"/>
    </row>
    <row r="8" spans="2:17" s="14" customFormat="1" ht="15" customHeight="1">
      <c r="B8" s="64">
        <v>2008</v>
      </c>
      <c r="C8" s="85">
        <f>Exportação!C8-Importação!C8</f>
        <v>47.701</v>
      </c>
      <c r="D8" s="85">
        <f>Exportação!D8-Importação!D8</f>
        <v>101.278</v>
      </c>
      <c r="E8" s="85">
        <f>Exportação!E8-Importação!E8</f>
        <v>99.608</v>
      </c>
      <c r="F8" s="85">
        <f>Exportação!F8-Importação!F8</f>
        <v>314.009</v>
      </c>
      <c r="G8" s="85">
        <f>Exportação!G8-Importação!G8</f>
        <v>217.824</v>
      </c>
      <c r="H8" s="85">
        <f>Exportação!H8-Importação!H8</f>
        <v>156.854</v>
      </c>
      <c r="I8" s="85">
        <f>Exportação!I8-Importação!I8</f>
        <v>164.268</v>
      </c>
      <c r="J8" s="85">
        <f>Exportação!J8-Importação!J8</f>
        <v>-2.6240000000000023</v>
      </c>
      <c r="K8" s="85">
        <f>Exportação!K8-Importação!K8</f>
        <v>54.543</v>
      </c>
      <c r="L8" s="85">
        <f>Exportação!L8-Importação!L8</f>
        <v>-29.144</v>
      </c>
      <c r="M8" s="85">
        <f>Exportação!M8-Importação!M8</f>
        <v>72.907</v>
      </c>
      <c r="N8" s="85">
        <f>Exportação!N8-Importação!N8</f>
        <v>64.519</v>
      </c>
      <c r="O8" s="86">
        <f t="shared" si="0"/>
        <v>1261.743</v>
      </c>
      <c r="Q8" s="28"/>
    </row>
    <row r="9" spans="2:17" ht="15" customHeight="1">
      <c r="B9" s="64">
        <v>2009</v>
      </c>
      <c r="C9" s="85">
        <f>Exportação!C9-Importação!C9</f>
        <v>-46.267</v>
      </c>
      <c r="D9" s="85">
        <f>Exportação!D9-Importação!D9</f>
        <v>120.731</v>
      </c>
      <c r="E9" s="85">
        <f>Exportação!E9-Importação!E9</f>
        <v>35.522999999999996</v>
      </c>
      <c r="F9" s="85">
        <f>Exportação!F9-Importação!F9</f>
        <v>325.777</v>
      </c>
      <c r="G9" s="85">
        <f>Exportação!G9-Importação!G9</f>
        <v>167.299</v>
      </c>
      <c r="H9" s="85">
        <f>Exportação!H9-Importação!H9</f>
        <v>56.196</v>
      </c>
      <c r="I9" s="85">
        <f>Exportação!I9-Importação!I9</f>
        <v>84.897</v>
      </c>
      <c r="J9" s="85">
        <f>Exportação!J9-Importação!J9</f>
        <v>110.86600000000001</v>
      </c>
      <c r="K9" s="85">
        <f>Exportação!K9-Importação!K9</f>
        <v>198.222</v>
      </c>
      <c r="L9" s="85">
        <f>Exportação!L9-Importação!L9</f>
        <v>57.045</v>
      </c>
      <c r="M9" s="85">
        <f>Exportação!M9-Importação!M9</f>
        <v>98.362</v>
      </c>
      <c r="N9" s="85">
        <f>Exportação!N9-Importação!N9</f>
        <v>85.374</v>
      </c>
      <c r="O9" s="86">
        <f t="shared" si="0"/>
        <v>1294.0250000000003</v>
      </c>
      <c r="Q9" s="28"/>
    </row>
    <row r="10" spans="2:17" ht="15" customHeight="1">
      <c r="B10" s="64">
        <v>2010</v>
      </c>
      <c r="C10" s="85">
        <f>Exportação!C10-Importação!C10</f>
        <v>-287.942</v>
      </c>
      <c r="D10" s="85">
        <f>Exportação!D10-Importação!D10</f>
        <v>-3.9</v>
      </c>
      <c r="E10" s="85">
        <f>Exportação!E10-Importação!E10</f>
        <v>81.594</v>
      </c>
      <c r="F10" s="85">
        <f>Exportação!F10-Importação!F10</f>
        <v>29</v>
      </c>
      <c r="G10" s="85">
        <f>Exportação!G10-Importação!G10</f>
        <v>137.733</v>
      </c>
      <c r="H10" s="85">
        <f>Exportação!H10-Importação!H10</f>
        <v>-162.17000000000002</v>
      </c>
      <c r="I10" s="85">
        <f>Exportação!I10-Importação!I10</f>
        <v>48</v>
      </c>
      <c r="J10" s="85">
        <f>Exportação!J10-Importação!J10</f>
        <v>32.529</v>
      </c>
      <c r="K10" s="85">
        <f>Exportação!K10-Importação!K10</f>
        <v>47.503</v>
      </c>
      <c r="L10" s="85">
        <f>Exportação!L10-Importação!L10</f>
        <v>48.525000000000006</v>
      </c>
      <c r="M10" s="85">
        <f>Exportação!M10-Importação!M10</f>
        <v>44.8</v>
      </c>
      <c r="N10" s="85">
        <f>Exportação!N10-Importação!N10</f>
        <v>17.016</v>
      </c>
      <c r="O10" s="86">
        <f t="shared" si="0"/>
        <v>32.687999999999995</v>
      </c>
      <c r="Q10" s="28"/>
    </row>
    <row r="11" spans="2:17" ht="15" customHeight="1">
      <c r="B11" s="64">
        <v>2011</v>
      </c>
      <c r="C11" s="85">
        <f>Exportação!C11-Importação!C11</f>
        <v>3.844</v>
      </c>
      <c r="D11" s="85">
        <f>Exportação!D11-Importação!D11</f>
        <v>-4.425</v>
      </c>
      <c r="E11" s="85">
        <f>Exportação!E11-Importação!E11</f>
        <v>80.119</v>
      </c>
      <c r="F11" s="85">
        <f>Exportação!F11-Importação!F11</f>
        <v>67.793</v>
      </c>
      <c r="G11" s="85">
        <f>Exportação!G11-Importação!G11</f>
        <v>-438.225</v>
      </c>
      <c r="H11" s="85">
        <f>Exportação!H11-Importação!H11</f>
        <v>-1.2989999999999995</v>
      </c>
      <c r="I11" s="85">
        <f>Exportação!I11-Importação!I11</f>
        <v>48</v>
      </c>
      <c r="J11" s="85">
        <f>Exportação!J11-Importação!J11</f>
        <v>-104.35900000000001</v>
      </c>
      <c r="K11" s="85">
        <f>Exportação!K11-Importação!K11</f>
        <v>-118.098</v>
      </c>
      <c r="L11" s="85">
        <f>Exportação!L11-Importação!L11</f>
        <v>3.4940000000000007</v>
      </c>
      <c r="M11" s="85">
        <f>Exportação!M11-Importação!M11</f>
        <v>102.333</v>
      </c>
      <c r="N11" s="85">
        <f>Exportação!N11-Importação!N11</f>
        <v>58.169</v>
      </c>
      <c r="O11" s="86">
        <f t="shared" si="0"/>
        <v>-302.654</v>
      </c>
      <c r="Q11" s="28"/>
    </row>
    <row r="12" spans="2:17" ht="15" customHeight="1">
      <c r="B12" s="65">
        <v>2012</v>
      </c>
      <c r="C12" s="87">
        <f>Exportação!C12-Importação!C12</f>
        <v>145</v>
      </c>
      <c r="D12" s="87">
        <f>Exportação!D12-Importação!D12</f>
        <v>5</v>
      </c>
      <c r="E12" s="87">
        <f>Exportação!E12-Importação!E12</f>
        <v>74</v>
      </c>
      <c r="F12" s="87">
        <f>Exportação!F12-Importação!F12</f>
        <v>-664</v>
      </c>
      <c r="G12" s="87">
        <f>Exportação!G12-Importação!G12</f>
        <v>0</v>
      </c>
      <c r="H12" s="87">
        <f>Exportação!H12-Importação!H12</f>
        <v>16.961</v>
      </c>
      <c r="I12" s="87">
        <f>Exportação!I12-Importação!I12</f>
        <v>-14.314999999999998</v>
      </c>
      <c r="J12" s="87">
        <f>Exportação!J12-Importação!J12</f>
        <v>-141.78699999999998</v>
      </c>
      <c r="K12" s="87">
        <f>Exportação!K12-Importação!K12</f>
        <v>216.235</v>
      </c>
      <c r="L12" s="87">
        <f>Exportação!L12-Importação!L12</f>
        <v>365.401</v>
      </c>
      <c r="M12" s="87"/>
      <c r="N12" s="87"/>
      <c r="O12" s="88">
        <f t="shared" si="0"/>
        <v>2.4950000000000614</v>
      </c>
      <c r="Q12" s="28"/>
    </row>
    <row r="13" spans="2:17" ht="15" customHeight="1">
      <c r="B13" s="66" t="s">
        <v>37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90">
        <f>SUM(O6:O12)</f>
        <v>8350.033000000001</v>
      </c>
      <c r="Q13" s="28"/>
    </row>
    <row r="14" spans="15:17" ht="15" customHeight="1">
      <c r="O14" s="91"/>
      <c r="Q14" s="28"/>
    </row>
    <row r="15" spans="2:17" ht="15" customHeight="1">
      <c r="B15" s="5" t="s">
        <v>49</v>
      </c>
      <c r="C15" s="92"/>
      <c r="D15" s="92"/>
      <c r="E15" s="92"/>
      <c r="F15" s="92"/>
      <c r="G15" s="92"/>
      <c r="H15" s="92"/>
      <c r="I15" s="93"/>
      <c r="J15" s="93"/>
      <c r="K15" s="92"/>
      <c r="L15" s="94"/>
      <c r="M15" s="94"/>
      <c r="O15" s="95"/>
      <c r="Q15" s="28"/>
    </row>
    <row r="16" spans="2:17" ht="15" customHeight="1">
      <c r="B16" s="68" t="s">
        <v>51</v>
      </c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82"/>
      <c r="O16" s="82"/>
      <c r="Q16" s="28"/>
    </row>
    <row r="17" spans="2:17" ht="15" customHeight="1">
      <c r="B17" s="67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82"/>
      <c r="O17" s="82"/>
      <c r="Q17" s="28"/>
    </row>
    <row r="18" spans="2:17" ht="15" customHeight="1">
      <c r="B18" s="28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Q18" s="28"/>
    </row>
    <row r="19" spans="2:17" ht="15" customHeight="1">
      <c r="B19" s="28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Q19" s="28"/>
    </row>
    <row r="20" spans="2:17" ht="15" customHeight="1">
      <c r="B20" s="28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Q20" s="28"/>
    </row>
    <row r="21" spans="2:15" ht="15" customHeight="1">
      <c r="B21" s="28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</row>
    <row r="22" spans="2:15" ht="15" customHeight="1">
      <c r="B22" s="28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</row>
    <row r="23" spans="2:15" ht="15" customHeight="1">
      <c r="B23" s="28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</row>
    <row r="24" spans="2:15" ht="15" customHeight="1">
      <c r="B24" s="28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</row>
    <row r="25" spans="2:15" ht="15" customHeight="1">
      <c r="B25" s="28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</row>
    <row r="26" spans="2:15" ht="15" customHeight="1">
      <c r="B26" s="28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</row>
    <row r="27" spans="2:15" ht="15" customHeight="1">
      <c r="B27" s="28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</row>
    <row r="28" spans="2:15" ht="15" customHeight="1">
      <c r="B28" s="28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</row>
    <row r="29" spans="2:15" ht="15" customHeight="1">
      <c r="B29" s="28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</row>
    <row r="30" spans="2:15" ht="15" customHeight="1">
      <c r="B30" s="28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</row>
    <row r="31" spans="2:15" ht="15" customHeight="1">
      <c r="B31" s="28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</row>
    <row r="32" spans="2:15" ht="15" customHeight="1">
      <c r="B32" s="28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</row>
    <row r="33" spans="2:15" ht="15" customHeight="1">
      <c r="B33" s="28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</row>
  </sheetData>
  <sheetProtection/>
  <mergeCells count="2">
    <mergeCell ref="B1:D1"/>
    <mergeCell ref="Q2:Q4"/>
  </mergeCells>
  <hyperlinks>
    <hyperlink ref="Q2:Q4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>
    <tabColor theme="6" tint="0.39998000860214233"/>
    <pageSetUpPr fitToPage="1"/>
  </sheetPr>
  <dimension ref="B1:O45"/>
  <sheetViews>
    <sheetView showGridLines="0" zoomScaleSheetLayoutView="100" zoomScalePageLayoutView="0" workbookViewId="0" topLeftCell="A1">
      <selection activeCell="A1" sqref="A1"/>
    </sheetView>
  </sheetViews>
  <sheetFormatPr defaultColWidth="14.8515625" defaultRowHeight="15" customHeight="1"/>
  <cols>
    <col min="1" max="1" width="3.7109375" style="10" customWidth="1"/>
    <col min="2" max="2" width="6.8515625" style="10" customWidth="1"/>
    <col min="3" max="3" width="13.57421875" style="81" customWidth="1"/>
    <col min="4" max="14" width="11.7109375" style="81" customWidth="1"/>
    <col min="15" max="15" width="13.8515625" style="81" customWidth="1"/>
    <col min="16" max="16384" width="14.8515625" style="10" customWidth="1"/>
  </cols>
  <sheetData>
    <row r="1" spans="2:15" s="7" customFormat="1" ht="15" customHeight="1">
      <c r="B1" s="44" t="s">
        <v>18</v>
      </c>
      <c r="C1" s="78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115" t="s">
        <v>36</v>
      </c>
    </row>
    <row r="2" ht="15" customHeight="1">
      <c r="O2" s="116"/>
    </row>
    <row r="3" spans="2:15" ht="15" customHeight="1">
      <c r="B3" s="13" t="s">
        <v>29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117"/>
    </row>
    <row r="4" spans="2:15" ht="15" customHeight="1">
      <c r="B4" s="15" t="s">
        <v>48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</row>
    <row r="5" spans="2:15" ht="15" customHeight="1" thickBot="1">
      <c r="B5" s="17" t="s">
        <v>0</v>
      </c>
      <c r="C5" s="97" t="s">
        <v>1</v>
      </c>
      <c r="D5" s="97" t="s">
        <v>2</v>
      </c>
      <c r="E5" s="97" t="s">
        <v>3</v>
      </c>
      <c r="F5" s="97" t="s">
        <v>4</v>
      </c>
      <c r="G5" s="97" t="s">
        <v>5</v>
      </c>
      <c r="H5" s="97" t="s">
        <v>6</v>
      </c>
      <c r="I5" s="97" t="s">
        <v>7</v>
      </c>
      <c r="J5" s="97" t="s">
        <v>8</v>
      </c>
      <c r="K5" s="97" t="s">
        <v>9</v>
      </c>
      <c r="L5" s="97" t="s">
        <v>10</v>
      </c>
      <c r="M5" s="97" t="s">
        <v>11</v>
      </c>
      <c r="N5" s="97" t="s">
        <v>12</v>
      </c>
      <c r="O5" s="97" t="s">
        <v>13</v>
      </c>
    </row>
    <row r="6" spans="2:15" ht="15" customHeight="1" thickTop="1">
      <c r="B6" s="19">
        <v>2006</v>
      </c>
      <c r="C6" s="95">
        <v>403934.319</v>
      </c>
      <c r="D6" s="95">
        <v>423879.241</v>
      </c>
      <c r="E6" s="95">
        <v>498155.415</v>
      </c>
      <c r="F6" s="95">
        <v>458383.061</v>
      </c>
      <c r="G6" s="95">
        <v>517398.879</v>
      </c>
      <c r="H6" s="95">
        <v>485182.386</v>
      </c>
      <c r="I6" s="95">
        <v>509432.676</v>
      </c>
      <c r="J6" s="95">
        <v>599877.127</v>
      </c>
      <c r="K6" s="95">
        <v>504438.752</v>
      </c>
      <c r="L6" s="95">
        <v>510226.343</v>
      </c>
      <c r="M6" s="95">
        <v>550458.582</v>
      </c>
      <c r="N6" s="95">
        <v>520745.13</v>
      </c>
      <c r="O6" s="98">
        <f>SUM(C6:N6)</f>
        <v>5982111.911</v>
      </c>
    </row>
    <row r="7" spans="2:15" ht="15" customHeight="1">
      <c r="B7" s="19">
        <v>2007</v>
      </c>
      <c r="C7" s="95">
        <v>385550.813</v>
      </c>
      <c r="D7" s="95">
        <v>481005.226</v>
      </c>
      <c r="E7" s="95">
        <v>641571.251</v>
      </c>
      <c r="F7" s="95">
        <v>598874.349</v>
      </c>
      <c r="G7" s="95">
        <v>642787.753</v>
      </c>
      <c r="H7" s="95">
        <v>624899.198</v>
      </c>
      <c r="I7" s="95">
        <v>658262.374</v>
      </c>
      <c r="J7" s="95">
        <v>724107.966</v>
      </c>
      <c r="K7" s="95">
        <v>621394.09</v>
      </c>
      <c r="L7" s="95">
        <v>719730.521</v>
      </c>
      <c r="M7" s="95">
        <v>640096.375</v>
      </c>
      <c r="N7" s="95">
        <v>643559.561</v>
      </c>
      <c r="O7" s="99">
        <f aca="true" t="shared" si="0" ref="O7:O12">SUM(C7:N7)</f>
        <v>7381839.476999999</v>
      </c>
    </row>
    <row r="8" spans="2:15" ht="15" customHeight="1">
      <c r="B8" s="19">
        <v>2008</v>
      </c>
      <c r="C8" s="95">
        <v>515373.423</v>
      </c>
      <c r="D8" s="95">
        <v>631506.391</v>
      </c>
      <c r="E8" s="95">
        <v>653959.318</v>
      </c>
      <c r="F8" s="95">
        <v>657438.016</v>
      </c>
      <c r="G8" s="95">
        <v>870686.951</v>
      </c>
      <c r="H8" s="95">
        <v>801656.95</v>
      </c>
      <c r="I8" s="95">
        <v>834163.716</v>
      </c>
      <c r="J8" s="95">
        <v>796876.217</v>
      </c>
      <c r="K8" s="95">
        <v>770336.461</v>
      </c>
      <c r="L8" s="95">
        <v>747625.158</v>
      </c>
      <c r="M8" s="95">
        <v>486060.826</v>
      </c>
      <c r="N8" s="95">
        <v>565408.642</v>
      </c>
      <c r="O8" s="99">
        <f t="shared" si="0"/>
        <v>8331092.069</v>
      </c>
    </row>
    <row r="9" spans="2:15" ht="15" customHeight="1">
      <c r="B9" s="19">
        <v>2009</v>
      </c>
      <c r="C9" s="95">
        <v>440271.112</v>
      </c>
      <c r="D9" s="95">
        <v>448988.342</v>
      </c>
      <c r="E9" s="95">
        <v>529592.791</v>
      </c>
      <c r="F9" s="95">
        <v>529921.203</v>
      </c>
      <c r="G9" s="95">
        <v>606159.27</v>
      </c>
      <c r="H9" s="95">
        <v>618905.324</v>
      </c>
      <c r="I9" s="95">
        <v>553704.246</v>
      </c>
      <c r="J9" s="95">
        <v>516617.193</v>
      </c>
      <c r="K9" s="95">
        <v>503074.613</v>
      </c>
      <c r="L9" s="95">
        <v>554850.831</v>
      </c>
      <c r="M9" s="95">
        <v>538813.181</v>
      </c>
      <c r="N9" s="95">
        <v>586762.64</v>
      </c>
      <c r="O9" s="99">
        <f t="shared" si="0"/>
        <v>6427660.746</v>
      </c>
    </row>
    <row r="10" spans="2:15" ht="15" customHeight="1">
      <c r="B10" s="19">
        <v>2010</v>
      </c>
      <c r="C10" s="95">
        <v>426430.317</v>
      </c>
      <c r="D10" s="95">
        <v>511062.677</v>
      </c>
      <c r="E10" s="95">
        <v>639754.593</v>
      </c>
      <c r="F10" s="95">
        <v>627874.856</v>
      </c>
      <c r="G10" s="95">
        <v>701349.14</v>
      </c>
      <c r="H10" s="95">
        <v>642852.36</v>
      </c>
      <c r="I10" s="95">
        <v>736593.609</v>
      </c>
      <c r="J10" s="95">
        <v>694063.756</v>
      </c>
      <c r="K10" s="95">
        <v>657044.35</v>
      </c>
      <c r="L10" s="95">
        <v>652993.168</v>
      </c>
      <c r="M10" s="95">
        <v>595935.686</v>
      </c>
      <c r="N10" s="95">
        <v>696072.292</v>
      </c>
      <c r="O10" s="99">
        <f t="shared" si="0"/>
        <v>7582026.804</v>
      </c>
    </row>
    <row r="11" spans="2:15" ht="15" customHeight="1">
      <c r="B11" s="45">
        <v>2011</v>
      </c>
      <c r="C11" s="100">
        <v>527798.718</v>
      </c>
      <c r="D11" s="100">
        <v>621970.945</v>
      </c>
      <c r="E11" s="100">
        <v>738265.593</v>
      </c>
      <c r="F11" s="100">
        <v>741780.762</v>
      </c>
      <c r="G11" s="100">
        <v>858665.746</v>
      </c>
      <c r="H11" s="100">
        <v>832157.81</v>
      </c>
      <c r="I11" s="100">
        <v>790192.272</v>
      </c>
      <c r="J11" s="100">
        <v>787764.697</v>
      </c>
      <c r="K11" s="100">
        <v>736231.696</v>
      </c>
      <c r="L11" s="100">
        <v>829767.242</v>
      </c>
      <c r="M11" s="100">
        <v>815726.13</v>
      </c>
      <c r="N11" s="100">
        <v>770725.526</v>
      </c>
      <c r="O11" s="99">
        <f>SUM(C11:N11)</f>
        <v>9051047.137</v>
      </c>
    </row>
    <row r="12" spans="2:15" ht="15" customHeight="1">
      <c r="B12" s="23">
        <v>2012</v>
      </c>
      <c r="C12" s="101">
        <v>610060</v>
      </c>
      <c r="D12" s="101">
        <v>735815</v>
      </c>
      <c r="E12" s="101">
        <v>751293</v>
      </c>
      <c r="F12" s="101">
        <v>748234</v>
      </c>
      <c r="G12" s="101">
        <v>951525.4</v>
      </c>
      <c r="H12" s="101">
        <v>768025.974</v>
      </c>
      <c r="I12" s="101">
        <v>746991.171</v>
      </c>
      <c r="J12" s="101">
        <v>816002.405</v>
      </c>
      <c r="K12" s="101">
        <v>737925.122</v>
      </c>
      <c r="L12" s="101">
        <v>717157.219</v>
      </c>
      <c r="M12" s="101"/>
      <c r="N12" s="101"/>
      <c r="O12" s="102">
        <f t="shared" si="0"/>
        <v>7583029.291000001</v>
      </c>
    </row>
    <row r="13" spans="2:15" ht="15" customHeight="1">
      <c r="B13" s="10" t="s">
        <v>37</v>
      </c>
      <c r="O13" s="91">
        <f>SUM(O6:O12)</f>
        <v>52338807.435</v>
      </c>
    </row>
    <row r="14" ht="15" customHeight="1">
      <c r="O14" s="91"/>
    </row>
    <row r="15" spans="2:15" ht="15" customHeight="1">
      <c r="B15" s="13" t="s">
        <v>30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</row>
    <row r="16" spans="2:15" ht="15" customHeight="1">
      <c r="B16" s="15" t="s">
        <v>48</v>
      </c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</row>
    <row r="17" spans="2:15" ht="15" customHeight="1" thickBot="1">
      <c r="B17" s="17" t="s">
        <v>0</v>
      </c>
      <c r="C17" s="97" t="s">
        <v>1</v>
      </c>
      <c r="D17" s="97" t="s">
        <v>2</v>
      </c>
      <c r="E17" s="97" t="s">
        <v>3</v>
      </c>
      <c r="F17" s="97" t="s">
        <v>4</v>
      </c>
      <c r="G17" s="97" t="s">
        <v>5</v>
      </c>
      <c r="H17" s="97" t="s">
        <v>6</v>
      </c>
      <c r="I17" s="97" t="s">
        <v>7</v>
      </c>
      <c r="J17" s="97" t="s">
        <v>8</v>
      </c>
      <c r="K17" s="97" t="s">
        <v>9</v>
      </c>
      <c r="L17" s="97" t="s">
        <v>10</v>
      </c>
      <c r="M17" s="97" t="s">
        <v>11</v>
      </c>
      <c r="N17" s="97" t="s">
        <v>12</v>
      </c>
      <c r="O17" s="97" t="s">
        <v>13</v>
      </c>
    </row>
    <row r="18" spans="2:15" ht="15" customHeight="1" thickTop="1">
      <c r="B18" s="19">
        <v>2006</v>
      </c>
      <c r="C18" s="95">
        <v>247537.761</v>
      </c>
      <c r="D18" s="95">
        <v>229617.304</v>
      </c>
      <c r="E18" s="95">
        <v>272537.636</v>
      </c>
      <c r="F18" s="95">
        <v>239652.109</v>
      </c>
      <c r="G18" s="95">
        <v>246300.983</v>
      </c>
      <c r="H18" s="95">
        <v>209171.028</v>
      </c>
      <c r="I18" s="95">
        <v>316872.44</v>
      </c>
      <c r="J18" s="95">
        <v>349160.422</v>
      </c>
      <c r="K18" s="95">
        <v>339270.71</v>
      </c>
      <c r="L18" s="95">
        <v>351901.559</v>
      </c>
      <c r="M18" s="95">
        <v>346266.528</v>
      </c>
      <c r="N18" s="95">
        <v>320479.217</v>
      </c>
      <c r="O18" s="98">
        <f>SUM(C18:N18)</f>
        <v>3468767.697</v>
      </c>
    </row>
    <row r="19" spans="2:15" ht="15" customHeight="1">
      <c r="B19" s="19">
        <v>2007</v>
      </c>
      <c r="C19" s="95">
        <v>343027.48</v>
      </c>
      <c r="D19" s="95">
        <v>320890.351</v>
      </c>
      <c r="E19" s="95">
        <v>388992.741</v>
      </c>
      <c r="F19" s="95">
        <v>345707.912</v>
      </c>
      <c r="G19" s="95">
        <v>422406.511</v>
      </c>
      <c r="H19" s="95">
        <v>352913.873</v>
      </c>
      <c r="I19" s="95">
        <v>420199.402</v>
      </c>
      <c r="J19" s="95">
        <v>484241.273</v>
      </c>
      <c r="K19" s="95">
        <v>416966.259</v>
      </c>
      <c r="L19" s="95">
        <v>510618.647</v>
      </c>
      <c r="M19" s="95">
        <v>500734.163</v>
      </c>
      <c r="N19" s="95">
        <v>493522.736</v>
      </c>
      <c r="O19" s="99">
        <f aca="true" t="shared" si="1" ref="O19:O24">SUM(C19:N19)</f>
        <v>5000221.347999999</v>
      </c>
    </row>
    <row r="20" spans="2:15" ht="15" customHeight="1">
      <c r="B20" s="19">
        <v>2008</v>
      </c>
      <c r="C20" s="95">
        <v>632854.184</v>
      </c>
      <c r="D20" s="95">
        <v>589135.935</v>
      </c>
      <c r="E20" s="95">
        <v>549861.714</v>
      </c>
      <c r="F20" s="95">
        <v>568883.91</v>
      </c>
      <c r="G20" s="95">
        <v>685618.224</v>
      </c>
      <c r="H20" s="95">
        <v>701540.554</v>
      </c>
      <c r="I20" s="95">
        <v>741911.265</v>
      </c>
      <c r="J20" s="95">
        <v>804434.336</v>
      </c>
      <c r="K20" s="95">
        <v>804528.014</v>
      </c>
      <c r="L20" s="95">
        <v>745246.908</v>
      </c>
      <c r="M20" s="95">
        <v>597649.118</v>
      </c>
      <c r="N20" s="95">
        <v>519059.693</v>
      </c>
      <c r="O20" s="99">
        <f t="shared" si="1"/>
        <v>7940723.8549999995</v>
      </c>
    </row>
    <row r="21" spans="2:15" ht="15" customHeight="1">
      <c r="B21" s="19">
        <v>2009</v>
      </c>
      <c r="C21" s="95">
        <v>595306.787</v>
      </c>
      <c r="D21" s="95">
        <v>531247.648</v>
      </c>
      <c r="E21" s="95">
        <v>536043.23</v>
      </c>
      <c r="F21" s="95">
        <v>433316.627</v>
      </c>
      <c r="G21" s="95">
        <v>483650.475</v>
      </c>
      <c r="H21" s="95">
        <v>510175.657</v>
      </c>
      <c r="I21" s="95">
        <v>599120.431</v>
      </c>
      <c r="J21" s="95">
        <v>604448.455</v>
      </c>
      <c r="K21" s="95">
        <v>691863.546</v>
      </c>
      <c r="L21" s="95">
        <v>742334.193</v>
      </c>
      <c r="M21" s="95">
        <v>761831.726</v>
      </c>
      <c r="N21" s="95">
        <v>798812.185</v>
      </c>
      <c r="O21" s="99">
        <f t="shared" si="1"/>
        <v>7288150.959999999</v>
      </c>
    </row>
    <row r="22" spans="2:15" ht="15" customHeight="1">
      <c r="B22" s="45">
        <v>2010</v>
      </c>
      <c r="C22" s="100">
        <v>779734.296</v>
      </c>
      <c r="D22" s="100">
        <v>811118.832</v>
      </c>
      <c r="E22" s="100">
        <v>996486.347</v>
      </c>
      <c r="F22" s="100">
        <v>818590.898</v>
      </c>
      <c r="G22" s="100">
        <v>917379.052</v>
      </c>
      <c r="H22" s="100">
        <v>934418.469</v>
      </c>
      <c r="I22" s="100">
        <v>1035387.396</v>
      </c>
      <c r="J22" s="100">
        <v>1059793.397</v>
      </c>
      <c r="K22" s="100">
        <v>1113380.472</v>
      </c>
      <c r="L22" s="100">
        <v>1121944.229</v>
      </c>
      <c r="M22" s="100">
        <v>1252268.708</v>
      </c>
      <c r="N22" s="100">
        <v>1137603.615</v>
      </c>
      <c r="O22" s="99">
        <f t="shared" si="1"/>
        <v>11978105.711</v>
      </c>
    </row>
    <row r="23" spans="2:15" ht="15" customHeight="1">
      <c r="B23" s="45">
        <v>2011</v>
      </c>
      <c r="C23" s="100">
        <v>1043722.817</v>
      </c>
      <c r="D23" s="100">
        <v>1057037.333</v>
      </c>
      <c r="E23" s="100">
        <v>1194337.589</v>
      </c>
      <c r="F23" s="100">
        <v>1155587.423</v>
      </c>
      <c r="G23" s="100">
        <v>1233493.544</v>
      </c>
      <c r="H23" s="100">
        <v>1156065.366</v>
      </c>
      <c r="I23" s="100">
        <v>1235202.455</v>
      </c>
      <c r="J23" s="100">
        <v>1429996.314</v>
      </c>
      <c r="K23" s="100">
        <v>1314347.905</v>
      </c>
      <c r="L23" s="100">
        <v>1327828.723</v>
      </c>
      <c r="M23" s="100">
        <v>1384482.18</v>
      </c>
      <c r="N23" s="100">
        <v>1322211.893</v>
      </c>
      <c r="O23" s="99">
        <f>SUM(C23:N23)</f>
        <v>14854313.541999998</v>
      </c>
    </row>
    <row r="24" spans="2:15" ht="15" customHeight="1">
      <c r="B24" s="23">
        <v>2012</v>
      </c>
      <c r="C24" s="101">
        <v>1235522.943</v>
      </c>
      <c r="D24" s="101">
        <v>1222014.264</v>
      </c>
      <c r="E24" s="101">
        <v>1226038.768</v>
      </c>
      <c r="F24" s="101">
        <v>1115933.444</v>
      </c>
      <c r="G24" s="101">
        <v>1293340.772</v>
      </c>
      <c r="H24" s="101">
        <v>1078775.05</v>
      </c>
      <c r="I24" s="101">
        <v>1149050.229</v>
      </c>
      <c r="J24" s="101">
        <v>1337090.635</v>
      </c>
      <c r="K24" s="101">
        <v>1139508.017</v>
      </c>
      <c r="L24" s="101">
        <v>1364299.679</v>
      </c>
      <c r="M24" s="101"/>
      <c r="N24" s="101"/>
      <c r="O24" s="102">
        <f t="shared" si="1"/>
        <v>12161573.801</v>
      </c>
    </row>
    <row r="25" spans="2:15" ht="15" customHeight="1">
      <c r="B25" s="10" t="s">
        <v>37</v>
      </c>
      <c r="O25" s="91">
        <f>SUM(O18:O24)</f>
        <v>62691856.91399999</v>
      </c>
    </row>
    <row r="26" ht="15" customHeight="1">
      <c r="O26" s="91"/>
    </row>
    <row r="27" spans="2:15" ht="15" customHeight="1">
      <c r="B27" s="13" t="s">
        <v>31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</row>
    <row r="28" spans="2:15" ht="15" customHeight="1">
      <c r="B28" s="15" t="s">
        <v>48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</row>
    <row r="29" spans="2:15" ht="15" customHeight="1" thickBot="1">
      <c r="B29" s="17" t="s">
        <v>0</v>
      </c>
      <c r="C29" s="97" t="s">
        <v>1</v>
      </c>
      <c r="D29" s="97" t="s">
        <v>2</v>
      </c>
      <c r="E29" s="97" t="s">
        <v>3</v>
      </c>
      <c r="F29" s="97" t="s">
        <v>4</v>
      </c>
      <c r="G29" s="97" t="s">
        <v>5</v>
      </c>
      <c r="H29" s="97" t="s">
        <v>6</v>
      </c>
      <c r="I29" s="97" t="s">
        <v>7</v>
      </c>
      <c r="J29" s="97" t="s">
        <v>8</v>
      </c>
      <c r="K29" s="97" t="s">
        <v>9</v>
      </c>
      <c r="L29" s="97" t="s">
        <v>10</v>
      </c>
      <c r="M29" s="97" t="s">
        <v>11</v>
      </c>
      <c r="N29" s="97" t="s">
        <v>12</v>
      </c>
      <c r="O29" s="97" t="s">
        <v>13</v>
      </c>
    </row>
    <row r="30" spans="2:15" ht="15" customHeight="1" thickTop="1">
      <c r="B30" s="19">
        <v>2006</v>
      </c>
      <c r="C30" s="103">
        <f aca="true" t="shared" si="2" ref="C30:N35">C6-C18</f>
        <v>156396.55800000002</v>
      </c>
      <c r="D30" s="103">
        <f t="shared" si="2"/>
        <v>194261.93699999998</v>
      </c>
      <c r="E30" s="103">
        <f t="shared" si="2"/>
        <v>225617.77899999998</v>
      </c>
      <c r="F30" s="103">
        <f t="shared" si="2"/>
        <v>218730.952</v>
      </c>
      <c r="G30" s="103">
        <f t="shared" si="2"/>
        <v>271097.896</v>
      </c>
      <c r="H30" s="103">
        <f t="shared" si="2"/>
        <v>276011.358</v>
      </c>
      <c r="I30" s="103">
        <f t="shared" si="2"/>
        <v>192560.23599999998</v>
      </c>
      <c r="J30" s="103">
        <f t="shared" si="2"/>
        <v>250716.70499999996</v>
      </c>
      <c r="K30" s="103">
        <f t="shared" si="2"/>
        <v>165168.04199999996</v>
      </c>
      <c r="L30" s="103">
        <f t="shared" si="2"/>
        <v>158324.78399999999</v>
      </c>
      <c r="M30" s="103">
        <f t="shared" si="2"/>
        <v>204192.05400000006</v>
      </c>
      <c r="N30" s="103">
        <f t="shared" si="2"/>
        <v>200265.913</v>
      </c>
      <c r="O30" s="98">
        <f aca="true" t="shared" si="3" ref="O30:O36">SUM(C30:N30)</f>
        <v>2513344.214</v>
      </c>
    </row>
    <row r="31" spans="2:15" ht="15" customHeight="1">
      <c r="B31" s="19">
        <v>2007</v>
      </c>
      <c r="C31" s="100">
        <f t="shared" si="2"/>
        <v>42523.33300000004</v>
      </c>
      <c r="D31" s="100">
        <f t="shared" si="2"/>
        <v>160114.875</v>
      </c>
      <c r="E31" s="100">
        <f t="shared" si="2"/>
        <v>252578.51000000007</v>
      </c>
      <c r="F31" s="100">
        <f t="shared" si="2"/>
        <v>253166.43700000003</v>
      </c>
      <c r="G31" s="100">
        <f t="shared" si="2"/>
        <v>220381.24200000003</v>
      </c>
      <c r="H31" s="100">
        <f t="shared" si="2"/>
        <v>271985.32499999995</v>
      </c>
      <c r="I31" s="100">
        <f t="shared" si="2"/>
        <v>238062.97199999995</v>
      </c>
      <c r="J31" s="100">
        <f t="shared" si="2"/>
        <v>239866.69300000003</v>
      </c>
      <c r="K31" s="100">
        <f t="shared" si="2"/>
        <v>204427.83099999995</v>
      </c>
      <c r="L31" s="100">
        <f t="shared" si="2"/>
        <v>209111.87399999995</v>
      </c>
      <c r="M31" s="100">
        <f t="shared" si="2"/>
        <v>139362.212</v>
      </c>
      <c r="N31" s="100">
        <f t="shared" si="2"/>
        <v>150036.825</v>
      </c>
      <c r="O31" s="99">
        <f t="shared" si="3"/>
        <v>2381618.129</v>
      </c>
    </row>
    <row r="32" spans="2:15" ht="15" customHeight="1">
      <c r="B32" s="19">
        <v>2008</v>
      </c>
      <c r="C32" s="100">
        <f t="shared" si="2"/>
        <v>-117480.761</v>
      </c>
      <c r="D32" s="100">
        <f t="shared" si="2"/>
        <v>42370.45599999989</v>
      </c>
      <c r="E32" s="100">
        <f t="shared" si="2"/>
        <v>104097.60399999993</v>
      </c>
      <c r="F32" s="100">
        <f t="shared" si="2"/>
        <v>88554.10599999991</v>
      </c>
      <c r="G32" s="100">
        <f t="shared" si="2"/>
        <v>185068.72699999996</v>
      </c>
      <c r="H32" s="100">
        <f t="shared" si="2"/>
        <v>100116.39599999995</v>
      </c>
      <c r="I32" s="100">
        <f t="shared" si="2"/>
        <v>92252.451</v>
      </c>
      <c r="J32" s="100">
        <f t="shared" si="2"/>
        <v>-7558.119000000064</v>
      </c>
      <c r="K32" s="100">
        <f t="shared" si="2"/>
        <v>-34191.552999999956</v>
      </c>
      <c r="L32" s="100">
        <f t="shared" si="2"/>
        <v>2378.25</v>
      </c>
      <c r="M32" s="100">
        <f t="shared" si="2"/>
        <v>-111588.29200000002</v>
      </c>
      <c r="N32" s="100">
        <f t="shared" si="2"/>
        <v>46348.948999999964</v>
      </c>
      <c r="O32" s="99">
        <f t="shared" si="3"/>
        <v>390368.21399999957</v>
      </c>
    </row>
    <row r="33" spans="2:15" ht="15" customHeight="1">
      <c r="B33" s="19">
        <v>2009</v>
      </c>
      <c r="C33" s="100">
        <f t="shared" si="2"/>
        <v>-155035.675</v>
      </c>
      <c r="D33" s="100">
        <f t="shared" si="2"/>
        <v>-82259.30600000004</v>
      </c>
      <c r="E33" s="100">
        <f t="shared" si="2"/>
        <v>-6450.439000000013</v>
      </c>
      <c r="F33" s="100">
        <f t="shared" si="2"/>
        <v>96604.576</v>
      </c>
      <c r="G33" s="100">
        <f t="shared" si="2"/>
        <v>122508.79500000004</v>
      </c>
      <c r="H33" s="100">
        <f t="shared" si="2"/>
        <v>108729.66700000002</v>
      </c>
      <c r="I33" s="100">
        <f t="shared" si="2"/>
        <v>-45416.18499999994</v>
      </c>
      <c r="J33" s="100">
        <f t="shared" si="2"/>
        <v>-87831.26199999993</v>
      </c>
      <c r="K33" s="100">
        <f t="shared" si="2"/>
        <v>-188788.93299999996</v>
      </c>
      <c r="L33" s="100">
        <f t="shared" si="2"/>
        <v>-187483.36199999996</v>
      </c>
      <c r="M33" s="100">
        <f t="shared" si="2"/>
        <v>-223018.54500000004</v>
      </c>
      <c r="N33" s="100">
        <f t="shared" si="2"/>
        <v>-212049.54500000004</v>
      </c>
      <c r="O33" s="99">
        <f t="shared" si="3"/>
        <v>-860490.2139999998</v>
      </c>
    </row>
    <row r="34" spans="2:15" ht="15" customHeight="1">
      <c r="B34" s="19">
        <v>2010</v>
      </c>
      <c r="C34" s="100">
        <f t="shared" si="2"/>
        <v>-353303.979</v>
      </c>
      <c r="D34" s="100">
        <f t="shared" si="2"/>
        <v>-300056.155</v>
      </c>
      <c r="E34" s="100">
        <f t="shared" si="2"/>
        <v>-356731.75399999996</v>
      </c>
      <c r="F34" s="100">
        <f t="shared" si="2"/>
        <v>-190716.04200000002</v>
      </c>
      <c r="G34" s="100">
        <f t="shared" si="2"/>
        <v>-216029.912</v>
      </c>
      <c r="H34" s="100">
        <f t="shared" si="2"/>
        <v>-291566.10900000005</v>
      </c>
      <c r="I34" s="100">
        <f t="shared" si="2"/>
        <v>-298793.7869999999</v>
      </c>
      <c r="J34" s="100">
        <f t="shared" si="2"/>
        <v>-365729.64100000006</v>
      </c>
      <c r="K34" s="100">
        <f t="shared" si="2"/>
        <v>-456336.1220000001</v>
      </c>
      <c r="L34" s="100">
        <f t="shared" si="2"/>
        <v>-468951.0610000001</v>
      </c>
      <c r="M34" s="100">
        <f t="shared" si="2"/>
        <v>-656333.0220000001</v>
      </c>
      <c r="N34" s="100">
        <f t="shared" si="2"/>
        <v>-441531.323</v>
      </c>
      <c r="O34" s="99">
        <f t="shared" si="3"/>
        <v>-4396078.907000001</v>
      </c>
    </row>
    <row r="35" spans="2:15" ht="15" customHeight="1">
      <c r="B35" s="45">
        <v>2011</v>
      </c>
      <c r="C35" s="100">
        <f t="shared" si="2"/>
        <v>-515924.09900000005</v>
      </c>
      <c r="D35" s="100">
        <f t="shared" si="2"/>
        <v>-435066.38800000015</v>
      </c>
      <c r="E35" s="100">
        <f t="shared" si="2"/>
        <v>-456071.9959999999</v>
      </c>
      <c r="F35" s="100">
        <f t="shared" si="2"/>
        <v>-413806.66099999996</v>
      </c>
      <c r="G35" s="100">
        <f t="shared" si="2"/>
        <v>-374827.79799999995</v>
      </c>
      <c r="H35" s="100">
        <f t="shared" si="2"/>
        <v>-323907.55599999987</v>
      </c>
      <c r="I35" s="100">
        <f t="shared" si="2"/>
        <v>-445010.1830000001</v>
      </c>
      <c r="J35" s="100">
        <f t="shared" si="2"/>
        <v>-642231.617</v>
      </c>
      <c r="K35" s="100">
        <f t="shared" si="2"/>
        <v>-578116.209</v>
      </c>
      <c r="L35" s="100">
        <f t="shared" si="2"/>
        <v>-498061.481</v>
      </c>
      <c r="M35" s="100">
        <f t="shared" si="2"/>
        <v>-568756.0499999999</v>
      </c>
      <c r="N35" s="100">
        <f t="shared" si="2"/>
        <v>-551486.367</v>
      </c>
      <c r="O35" s="99">
        <f t="shared" si="3"/>
        <v>-5803266.404999999</v>
      </c>
    </row>
    <row r="36" spans="2:15" ht="15" customHeight="1">
      <c r="B36" s="23">
        <v>2012</v>
      </c>
      <c r="C36" s="101">
        <f aca="true" t="shared" si="4" ref="C36:L36">C12-C24</f>
        <v>-625462.943</v>
      </c>
      <c r="D36" s="101">
        <f t="shared" si="4"/>
        <v>-486199.26399999997</v>
      </c>
      <c r="E36" s="101">
        <f t="shared" si="4"/>
        <v>-474745.7679999999</v>
      </c>
      <c r="F36" s="101">
        <f t="shared" si="4"/>
        <v>-367699.4439999999</v>
      </c>
      <c r="G36" s="101">
        <f t="shared" si="4"/>
        <v>-341815.3720000001</v>
      </c>
      <c r="H36" s="101">
        <f t="shared" si="4"/>
        <v>-310749.076</v>
      </c>
      <c r="I36" s="101">
        <f t="shared" si="4"/>
        <v>-402059.0580000001</v>
      </c>
      <c r="J36" s="101">
        <f t="shared" si="4"/>
        <v>-521088.23</v>
      </c>
      <c r="K36" s="101">
        <f t="shared" si="4"/>
        <v>-401582.895</v>
      </c>
      <c r="L36" s="101">
        <f t="shared" si="4"/>
        <v>-647142.46</v>
      </c>
      <c r="M36" s="101"/>
      <c r="N36" s="101"/>
      <c r="O36" s="102">
        <f t="shared" si="3"/>
        <v>-4578544.51</v>
      </c>
    </row>
    <row r="37" spans="2:15" ht="15" customHeight="1">
      <c r="B37" s="10" t="s">
        <v>37</v>
      </c>
      <c r="O37" s="91">
        <f>SUM(O29:O36)</f>
        <v>-10353049.478999998</v>
      </c>
    </row>
    <row r="38" ht="15" customHeight="1">
      <c r="B38" s="69" t="s">
        <v>49</v>
      </c>
    </row>
    <row r="39" ht="15" customHeight="1">
      <c r="O39" s="91"/>
    </row>
    <row r="45" spans="3:4" ht="15" customHeight="1">
      <c r="C45" s="104"/>
      <c r="D45" s="104"/>
    </row>
  </sheetData>
  <sheetProtection/>
  <mergeCells count="1">
    <mergeCell ref="O1:O3"/>
  </mergeCells>
  <hyperlinks>
    <hyperlink ref="O1:O3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  <ignoredErrors>
    <ignoredError sqref="O6:O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INGREED</dc:creator>
  <cp:keywords/>
  <dc:description/>
  <cp:lastModifiedBy>GiovaniMendes</cp:lastModifiedBy>
  <cp:lastPrinted>2012-02-14T16:53:03Z</cp:lastPrinted>
  <dcterms:created xsi:type="dcterms:W3CDTF">2006-02-16T15:55:45Z</dcterms:created>
  <dcterms:modified xsi:type="dcterms:W3CDTF">2012-11-14T17:56:29Z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