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Plan1" sheetId="1" r:id="rId1"/>
    <sheet name="Plan2" sheetId="2" r:id="rId2"/>
    <sheet name="Plan3" sheetId="3" r:id="rId3"/>
    <sheet name="Plan4" sheetId="4" r:id="rId4"/>
  </sheets>
  <definedNames>
    <definedName name="_xlnm._FilterDatabase" localSheetId="0" hidden="1">'Plan1'!$A$5:$E$272</definedName>
    <definedName name="_xlnm.Print_Area" localSheetId="0">'Plan1'!$A$2:$DJ$242</definedName>
  </definedNames>
  <calcPr fullCalcOnLoad="1"/>
</workbook>
</file>

<file path=xl/sharedStrings.xml><?xml version="1.0" encoding="utf-8"?>
<sst xmlns="http://schemas.openxmlformats.org/spreadsheetml/2006/main" count="370" uniqueCount="183">
  <si>
    <t>Retorno Semanal</t>
  </si>
  <si>
    <t>Veículo</t>
  </si>
  <si>
    <t>Data</t>
  </si>
  <si>
    <t>Valor</t>
  </si>
  <si>
    <t>Título</t>
  </si>
  <si>
    <t>Unesc - Setor de Comunicação Social</t>
  </si>
  <si>
    <t>Assunto</t>
  </si>
  <si>
    <t>Número de notícias</t>
  </si>
  <si>
    <t>Site Metrô News (SP)</t>
  </si>
  <si>
    <t>A Hora do Sul</t>
  </si>
  <si>
    <t>A Tribuna</t>
  </si>
  <si>
    <t>Jornal da Manhã</t>
  </si>
  <si>
    <t>Marketing/Ciclismo/Audax</t>
  </si>
  <si>
    <t>Ipat/Canal Auxiliar/Fiscalização</t>
  </si>
  <si>
    <t>Unesc na mídia - 11/4 a 17/4</t>
  </si>
  <si>
    <t xml:space="preserve">Neurociências: últimos dias para inscrever trabalhos na Unesc </t>
  </si>
  <si>
    <t>PPGCS/Simpósio</t>
  </si>
  <si>
    <t>Orientações sobre FIA e imposto de renda na Praça</t>
  </si>
  <si>
    <t>Ciências Contábeis/IR na Praça</t>
  </si>
  <si>
    <t>Gilvan de França: FIA</t>
  </si>
  <si>
    <t>HRA/Melhorias Pronto Socorro</t>
  </si>
  <si>
    <t>Futsal masculino/Estadual</t>
  </si>
  <si>
    <t>Egresso Eng. Materiais/Concurso Petrobras</t>
  </si>
  <si>
    <t>Aditt/Economia Mineral/Palestra</t>
  </si>
  <si>
    <t>Governo dá pontapé inicial para as obras</t>
  </si>
  <si>
    <t>Hideraldo L. Piestcg: Engenheiro da Petrobras</t>
  </si>
  <si>
    <t>HRA/Convênio</t>
  </si>
  <si>
    <t>Audiência Pública</t>
  </si>
  <si>
    <t>Paulo Coutinho: Futsal voltou para casa</t>
  </si>
  <si>
    <t>Ipat/Convênio/Cidasc</t>
  </si>
  <si>
    <t>Site Super Futebol (BR)</t>
  </si>
  <si>
    <t>Unesc estreia terça na Liga Futsal Feminino</t>
  </si>
  <si>
    <t>Futsal Feminino/Liga Nacional</t>
  </si>
  <si>
    <t>Um ponto e muito o que fazer</t>
  </si>
  <si>
    <t>Análise de produtos de origem animal no Sul</t>
  </si>
  <si>
    <t>Mentes destrutivas</t>
  </si>
  <si>
    <t>Bazar HRA/Aunesc</t>
  </si>
  <si>
    <t>Gilvan de França: Vestibular</t>
  </si>
  <si>
    <t>Vestibular Acafe</t>
  </si>
  <si>
    <t>Natação e Hidróginastica/Inscrição</t>
  </si>
  <si>
    <t>Régis Cristiano: Futsal</t>
  </si>
  <si>
    <t>Futsal Feminino/Categorias de base</t>
  </si>
  <si>
    <t>Mãos que criam/Justiça Federal/Feira</t>
  </si>
  <si>
    <t>Detentas vendem produtos de Páscoa na Unesc</t>
  </si>
  <si>
    <t>Artigo de egresso/História</t>
  </si>
  <si>
    <t>Artigo de aluno/História</t>
  </si>
  <si>
    <t>Abertas inscrições para Vestibular de Inverno</t>
  </si>
  <si>
    <t>Futsal Masculino/Ginásio</t>
  </si>
  <si>
    <t>Eraldo Luiz da Silva: Adequação</t>
  </si>
  <si>
    <t>Especialização em Cooperativismo inicia sexta-feira</t>
  </si>
  <si>
    <t>Pós-Graduação/MBA/Sicredi</t>
  </si>
  <si>
    <t>Setor de Esportes/Convênios</t>
  </si>
  <si>
    <t>Gilvan de França:  O projeto de melhorias para o Hospital Regional de Araranguá...</t>
  </si>
  <si>
    <t>Régis Cristiano: O Siderópolis/Unesc estreou com derrota no Campeonato Catarinense...</t>
  </si>
  <si>
    <t>Gilvan de França: Confirmado</t>
  </si>
  <si>
    <t>Régis Cristiano: As inscrições para o Aduax 200, prova de ciclismo que...</t>
  </si>
  <si>
    <t>Gilvan de França: Convênio</t>
  </si>
  <si>
    <t>Gilvan de França: As senhas para o Bazar do Hospital Regional de Araranguá...</t>
  </si>
  <si>
    <t>Régis Cristiano: A Unesc abre inscrições para natação e hidrginástica...</t>
  </si>
  <si>
    <t>Volêi feminino/Estadual Mirim</t>
  </si>
  <si>
    <t>Em segundo</t>
  </si>
  <si>
    <t>João Paulo Messer: O vice-reitor da Unesc, Mácio Antônio Fiori, é o coordenador...</t>
  </si>
  <si>
    <t>IPAT/Lítio</t>
  </si>
  <si>
    <t>Unesc firma oito convênios amanhã</t>
  </si>
  <si>
    <t>Zuleide Hermann: As senhas para o Bazar do Hospital São José e Hospital Regional de Araranguá...</t>
  </si>
  <si>
    <t>Economia Mineral</t>
  </si>
  <si>
    <t>Futsal feminino/Amistoso</t>
  </si>
  <si>
    <t>Artigo do reitor</t>
  </si>
  <si>
    <t>A manutenção da Fucri/Unesc (3)</t>
  </si>
  <si>
    <t>Unesc sai do Regional</t>
  </si>
  <si>
    <t>HRA/Fim de contrato</t>
  </si>
  <si>
    <t>Unesc empata no teste final</t>
  </si>
  <si>
    <t>FCFS antecipa jogo de Siderópolis</t>
  </si>
  <si>
    <t>Mil Tigrinhos vão invadir o Majestoso</t>
  </si>
  <si>
    <t>Unesc não quer mais administrar Regional</t>
  </si>
  <si>
    <t>Capa: Unesc decide romper contrato com Estado e deixa Hospital Regional</t>
  </si>
  <si>
    <t>Futsal</t>
  </si>
  <si>
    <t>Aproveite: produtos com preços abaixo do custo</t>
  </si>
  <si>
    <t>Camisa</t>
  </si>
  <si>
    <t>Tigrinhos nos Municípios/Lançamento Uniforme</t>
  </si>
  <si>
    <t>Adelor Lessa: A saída</t>
  </si>
  <si>
    <t>Adelor Lessa: A troca</t>
  </si>
  <si>
    <t>Inicia discussão para transição no Regional</t>
  </si>
  <si>
    <t>Equipe de futsal feminino da Unesc está pronta para a Liga</t>
  </si>
  <si>
    <t>Futsal feminino/Liga Nacional</t>
  </si>
  <si>
    <t>Os mistérios dos sítios arqueológicos em Portugal</t>
  </si>
  <si>
    <t>Arqueologia/Ipat/Portugal</t>
  </si>
  <si>
    <t>Parcerias assinadas</t>
  </si>
  <si>
    <t>Karina Manarin: O passivo do Regional, quem paga a conta?</t>
  </si>
  <si>
    <t>Karina Manarin: "A decisão está tomada. Contra fatos não há argumentos e não...</t>
  </si>
  <si>
    <t>Paulo Coutinho: Destaque</t>
  </si>
  <si>
    <t>Paulo Coutinho: Novidade</t>
  </si>
  <si>
    <t>Domingo de Audax 200 e de família na Unesc</t>
  </si>
  <si>
    <t>Bazar do Hospital Regional de Araranguá neste fim de semana</t>
  </si>
  <si>
    <t>Errata</t>
  </si>
  <si>
    <t>16 e 17/4/2011</t>
  </si>
  <si>
    <t>Fernando Ribeiro: Visita</t>
  </si>
  <si>
    <t>João Paulo Messer: Frase do dia</t>
  </si>
  <si>
    <t>João Paulo Messer: Pesquisa e extensão</t>
  </si>
  <si>
    <t>Compras de inverno garantidas</t>
  </si>
  <si>
    <t>Audax 200 agita domingo</t>
  </si>
  <si>
    <t>Na estreia em casa, Siderópolis empata</t>
  </si>
  <si>
    <t>Portal Engeplus</t>
  </si>
  <si>
    <t>Natação do Marista é vice no Estadual</t>
  </si>
  <si>
    <t>Natação/Estadual Mirim</t>
  </si>
  <si>
    <t>Karina Manarin: A dívida das Instituições de Ensino</t>
  </si>
  <si>
    <t>Reitoria/IR/Receita Federal</t>
  </si>
  <si>
    <t>Acafe abre o período de inscrições para o Vestibular de Inverno 2011</t>
  </si>
  <si>
    <t>Site EPTV.com (BR)</t>
  </si>
  <si>
    <t>Últimos dias para inscrições no Audax</t>
  </si>
  <si>
    <t>SDR e Cidasc assinaram convênio com Unesc</t>
  </si>
  <si>
    <t>Portal Sul Notícias (SC)</t>
  </si>
  <si>
    <t>Site Clicatribuna</t>
  </si>
  <si>
    <t>Senhas para bazar beneficente começam a ser distribuídas amanhã</t>
  </si>
  <si>
    <t>Forquilhinha disputa o Catarinense de vôlei no final de semana</t>
  </si>
  <si>
    <t>Definidos os adversários da Unesc no Catarinense de futsal feminino</t>
  </si>
  <si>
    <t>Base de olho no Estadual</t>
  </si>
  <si>
    <t>Mil Tigrinhos no gramado do Majestoso</t>
  </si>
  <si>
    <t>Jogo do Siderópolis/Unesc pelo Estadual é antecipado</t>
  </si>
  <si>
    <t>Uniformes do "Tigrinhos nos Municípios" terão entrega simbólica no domingo</t>
  </si>
  <si>
    <t>Unesc empata em amistoso contra time masculino</t>
  </si>
  <si>
    <t>Rumo à Liga, meninas da Unesc empatam</t>
  </si>
  <si>
    <t>Unesc não administra mais Hospital Regional</t>
  </si>
  <si>
    <t>HRA/Fim de Contrato</t>
  </si>
  <si>
    <t>Sem o glamour da Malwee, futsal de Jaraguá recomeça do zero</t>
  </si>
  <si>
    <t>Site FutebolSC.com (SC)</t>
  </si>
  <si>
    <t>Unesc está fora do Hospital Regional de Araranguá</t>
  </si>
  <si>
    <t>Final Sports (BR)</t>
  </si>
  <si>
    <t>Liga Futsal Feminina: Edição 2011 começa na próxima terça</t>
  </si>
  <si>
    <t>Bikes serão a atração deste final de semana na Unesc</t>
  </si>
  <si>
    <t>Karina Manarin: Fucri quer que Estado pague a rescisão dos funcionários do HRA</t>
  </si>
  <si>
    <t>HRA realiza bazar neste final de semana na Unesc</t>
  </si>
  <si>
    <t xml:space="preserve">Assessor de ministro do Esporte visita região </t>
  </si>
  <si>
    <t>Reitoria/visita/Ministério do Esporte</t>
  </si>
  <si>
    <t>Time da Unesc viaja domingo para estreia na Liga Nacional</t>
  </si>
  <si>
    <t>Bazar na Unesc beneficia Hospital Regional de Araranguá</t>
  </si>
  <si>
    <t>Ministério do Esporte faz vistorias em Criciúma</t>
  </si>
  <si>
    <t>Pé na estrada para mais uma edição do Audax</t>
  </si>
  <si>
    <t>Último dia de bazar no Hospital Regional de Araranguá</t>
  </si>
  <si>
    <t>Ciclistas encaram chuva e 200 km no Sul</t>
  </si>
  <si>
    <t xml:space="preserve">Unesc quer sediar treinamentos das Olimpíadas </t>
  </si>
  <si>
    <t>Reitoria/Visita/Ministério do Esporte</t>
  </si>
  <si>
    <t>Tigrinhos tomam conta do Heriberto Hülse</t>
  </si>
  <si>
    <t>Festa marca entrega de uniformes dos Tigrinhos</t>
  </si>
  <si>
    <t>O sul do Estado desbravado pelo Audax</t>
  </si>
  <si>
    <t>Criançada pedalou no Audax infantil</t>
  </si>
  <si>
    <t>Site Rádio Criciúma</t>
  </si>
  <si>
    <t>Ciclismo: Empresário de Urussanga vence Audax 200 em Criciúma (Fotos)</t>
  </si>
  <si>
    <t>IPAT/Unesc firma convênio com a Cidasc na área de alimentos</t>
  </si>
  <si>
    <t>Unesc assina convênio com prefeitura</t>
  </si>
  <si>
    <t>Liga Futsal Feminina 2011 começa nesta terça-feira</t>
  </si>
  <si>
    <t>Portal CWB (PR)</t>
  </si>
  <si>
    <t>Caçador: Edição 2011 da Liga Futsal Feminina começa na próxima terça</t>
  </si>
  <si>
    <t>Acafe abre as inscrições para o Vestibular de Inverno 2011</t>
  </si>
  <si>
    <t>Site Mundo Vestibular (BR)</t>
  </si>
  <si>
    <t>Vestibular de Inverno Acafe (SC) 2011 – Informações</t>
  </si>
  <si>
    <t>Site Sobre Vestibular (BR)</t>
  </si>
  <si>
    <t>Site Sintonia Total (SC)</t>
  </si>
  <si>
    <t xml:space="preserve">Unochapecó conhece a sequência de jogos na Liga feminina </t>
  </si>
  <si>
    <t>Site Futsal na Rede (SC)</t>
  </si>
  <si>
    <t>Site Rádio Difusora (SC)</t>
  </si>
  <si>
    <t xml:space="preserve">Unesc empata em amistoso </t>
  </si>
  <si>
    <t>Site Araguaína Notícias (TO)</t>
  </si>
  <si>
    <t>Unesc treina antes da estreia na Liga Nacional</t>
  </si>
  <si>
    <t>Jogo amistoso fica em 2 a 2</t>
  </si>
  <si>
    <t>Kurdana/Cotia estreia terça na Liga Futsal Feminina‏</t>
  </si>
  <si>
    <t>Site Futsal Show (BR)</t>
  </si>
  <si>
    <t>Site Futsal Interior (BR)</t>
  </si>
  <si>
    <t>Site Revista A Bola (SC)</t>
  </si>
  <si>
    <t>Site Notícias 24 Horas (SC)</t>
  </si>
  <si>
    <t>Site Gazeta do Arroio (SC)</t>
  </si>
  <si>
    <t>Site CBFS (BR)</t>
  </si>
  <si>
    <t>Site Vilhena Hoje (RO)</t>
  </si>
  <si>
    <t>Neurociências: últimos dias para inscrever trabalhos em Simpósio de Pesquisa</t>
  </si>
  <si>
    <t>Site Rondônia News (RO)</t>
  </si>
  <si>
    <t>Saúde e treinamentos - Últimos dias para inscrever trabalhos científicos em Simpósio de Pesquisa</t>
  </si>
  <si>
    <t>Site Cerrado Notícias (TO)</t>
  </si>
  <si>
    <t>Régis Cristiano: O Siderópolis/Unesc marcou seu primeiro ponto...</t>
  </si>
  <si>
    <t>Karina Manarin: "O Hospital Regional de Araranguá foi um erro do passado em uma época...</t>
  </si>
  <si>
    <t>"Memórias de uma (outra) guerra"</t>
  </si>
  <si>
    <t>Bases da Unesc conhecem adversárias</t>
  </si>
  <si>
    <t>Nota: Unesc assina convênio com diversas instituições para pretar serviços e treinar...</t>
  </si>
  <si>
    <t>Nota: Antes de embarcar para Caçador para a disputa da primeira fase da Liga..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</si>
</sst>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 &quot;* #,##0.00_);_(&quot;R$ &quot;* \(#,##0.00\);_(&quot;R$ &quot;* \-??_);_(@_)"/>
    <numFmt numFmtId="165" formatCode="dd/mm/yy"/>
    <numFmt numFmtId="166" formatCode="[$R$-416]\ #,##0.00;[Red]\-[$R$-416]\ #,##0.00"/>
    <numFmt numFmtId="167" formatCode="dd/mm/yyyy"/>
    <numFmt numFmtId="168" formatCode="mmm/yyyy"/>
    <numFmt numFmtId="169" formatCode="&quot;Sim&quot;;&quot;Sim&quot;;&quot;Não&quot;"/>
    <numFmt numFmtId="170" formatCode="&quot;Verdadeiro&quot;;&quot;Verdadeiro&quot;;&quot;Falso&quot;"/>
    <numFmt numFmtId="171" formatCode="&quot;Ativar&quot;;&quot;Ativar&quot;;&quot;Desativar&quot;"/>
    <numFmt numFmtId="172" formatCode="[$€-2]\ #,##0.00_);[Red]\([$€-2]\ #,##0.00\)"/>
  </numFmts>
  <fonts count="46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64" fontId="0" fillId="0" borderId="0" applyFill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/>
    </xf>
    <xf numFmtId="0" fontId="45" fillId="0" borderId="0" xfId="44" applyFont="1" applyBorder="1" applyAlignment="1" applyProtection="1">
      <alignment horizontal="center" vertical="center"/>
      <protection/>
    </xf>
    <xf numFmtId="0" fontId="45" fillId="0" borderId="0" xfId="44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5" fillId="0" borderId="0" xfId="44" applyFont="1" applyAlignment="1" applyProtection="1">
      <alignment horizontal="center" vertical="center"/>
      <protection/>
    </xf>
    <xf numFmtId="164" fontId="3" fillId="0" borderId="13" xfId="47" applyFont="1" applyFill="1" applyBorder="1" applyAlignment="1" applyProtection="1">
      <alignment horizontal="center" vertical="center"/>
      <protection/>
    </xf>
    <xf numFmtId="164" fontId="3" fillId="0" borderId="14" xfId="47" applyFont="1" applyFill="1" applyBorder="1" applyAlignment="1" applyProtection="1">
      <alignment horizontal="center" vertical="center"/>
      <protection/>
    </xf>
    <xf numFmtId="164" fontId="1" fillId="0" borderId="15" xfId="47" applyFont="1" applyFill="1" applyBorder="1" applyAlignment="1" applyProtection="1">
      <alignment horizontal="center" vertical="center"/>
      <protection/>
    </xf>
    <xf numFmtId="164" fontId="1" fillId="0" borderId="16" xfId="47" applyFont="1" applyFill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ronews.com.br/metro_news_/f?p=287:24:4235718460255899::::P24_ID_NOTICIA,P24_ID_CADERNO:61872,1022,Saude:-ultimos-dias-para-inscrever-trabalhos-na-Unesc" TargetMode="External" /><Relationship Id="rId2" Type="http://schemas.openxmlformats.org/officeDocument/2006/relationships/hyperlink" Target="http://www.superfutebol.com.br/novo/news.php?cod=8977" TargetMode="External" /><Relationship Id="rId3" Type="http://schemas.openxmlformats.org/officeDocument/2006/relationships/hyperlink" Target="http://www.engeplus.com.br/noticias/30643,Na-estreia-em-casa-Sideropolis-empata.html" TargetMode="External" /><Relationship Id="rId4" Type="http://schemas.openxmlformats.org/officeDocument/2006/relationships/hyperlink" Target="http://www.engeplus.com.br/noticias/30645,Natacao-do-Marista-e-vice-no-Estadual.html" TargetMode="External" /><Relationship Id="rId5" Type="http://schemas.openxmlformats.org/officeDocument/2006/relationships/hyperlink" Target="http://www.engeplus.com.br/noticias/30649,A-divida-das-Instituicoes-de-Ensino.html" TargetMode="External" /><Relationship Id="rId6" Type="http://schemas.openxmlformats.org/officeDocument/2006/relationships/hyperlink" Target="http://eptv.globo.com/educacao/NOT,0,0,343928,Acafe+abre+o+periodo+de+inscricoes+para+o+Vestibular+de+Inverno+2011.aspx" TargetMode="External" /><Relationship Id="rId7" Type="http://schemas.openxmlformats.org/officeDocument/2006/relationships/hyperlink" Target="http://www.engeplus.com.br/noticias/30648,Ultimos-dias-para-inscricoes-no-Audax.html" TargetMode="External" /><Relationship Id="rId8" Type="http://schemas.openxmlformats.org/officeDocument/2006/relationships/hyperlink" Target="http://www.sulnoticias.com/politica.php/page/politica/ed/5/cdn/28885" TargetMode="External" /><Relationship Id="rId9" Type="http://schemas.openxmlformats.org/officeDocument/2006/relationships/hyperlink" Target="http://www.atribunanet.com/noticia/senhas-para-bazar-beneficente-comecam-a-ser-distribuidas-amanha-62780" TargetMode="External" /><Relationship Id="rId10" Type="http://schemas.openxmlformats.org/officeDocument/2006/relationships/hyperlink" Target="http://www.atribunanet.com/noticia/forquilhinha-disputa-o-catarinense-de-volei-no-final-de-semana-62789" TargetMode="External" /><Relationship Id="rId11" Type="http://schemas.openxmlformats.org/officeDocument/2006/relationships/hyperlink" Target="http://www.atribunanet.com/noticia/definidos-os-adversarios-da-unesc-no-catarinense-de-futsal-feminino-62800" TargetMode="External" /><Relationship Id="rId12" Type="http://schemas.openxmlformats.org/officeDocument/2006/relationships/hyperlink" Target="http://www.engeplus.com.br/noticias/30689,Base-da-Unesc-de-olho-no-Estadual.html" TargetMode="External" /><Relationship Id="rId13" Type="http://schemas.openxmlformats.org/officeDocument/2006/relationships/hyperlink" Target="http://www.engeplus.com.br/noticias/30675,Mil-tigrinhos-no-gramado-do-Majestoso.html" TargetMode="External" /><Relationship Id="rId14" Type="http://schemas.openxmlformats.org/officeDocument/2006/relationships/hyperlink" Target="http://www.atribunanet.com/noticia/jogo-do-sideropolis-unesc-pelo-estadual-e-antecipado-62830" TargetMode="External" /><Relationship Id="rId15" Type="http://schemas.openxmlformats.org/officeDocument/2006/relationships/hyperlink" Target="http://www.atribunanet.com/noticia/uniformes-do-tigrinhos-nos-municipios-terao-entrega-simbolica-no-domingo-62844" TargetMode="External" /><Relationship Id="rId16" Type="http://schemas.openxmlformats.org/officeDocument/2006/relationships/hyperlink" Target="http://www.atribunanet.com/noticia/unesc-empata-em-amistoso-contra-time-masculino-62852" TargetMode="External" /><Relationship Id="rId17" Type="http://schemas.openxmlformats.org/officeDocument/2006/relationships/hyperlink" Target="http://www.engeplus.com.br/noticias/30716,Rumo-a-Liga-meninas-da-Unesc-empatam.html" TargetMode="External" /><Relationship Id="rId18" Type="http://schemas.openxmlformats.org/officeDocument/2006/relationships/hyperlink" Target="http://www.atribunanet.com/noticia/unesc-nao-administra-mais-hospital-regional-62872" TargetMode="External" /><Relationship Id="rId19" Type="http://schemas.openxmlformats.org/officeDocument/2006/relationships/hyperlink" Target="http://futebolsc.uol.com.br/noticia/13261/34/sem-o-glamour-da-malwee-futsal-de-jaragua-recomeca-do-zero" TargetMode="External" /><Relationship Id="rId20" Type="http://schemas.openxmlformats.org/officeDocument/2006/relationships/hyperlink" Target="http://www.sulnoticias.com/geral.php/page/geral/ed/3/cdn/28941" TargetMode="External" /><Relationship Id="rId21" Type="http://schemas.openxmlformats.org/officeDocument/2006/relationships/hyperlink" Target="http://www.finalsports.com.br/03/comando/headline.php?n_id=156133&amp;u=0" TargetMode="External" /><Relationship Id="rId22" Type="http://schemas.openxmlformats.org/officeDocument/2006/relationships/hyperlink" Target="http://www.atribunanet.com/noticia/bikes-serao-a-atracao-deste-final-de-semana-na-unesc-62904" TargetMode="External" /><Relationship Id="rId23" Type="http://schemas.openxmlformats.org/officeDocument/2006/relationships/hyperlink" Target="http://www.engeplus.com.br/noticias/30747,Fucri-quer-que-Estado-pague-a-rescisao-dos-funcionarios-do-HRA.html" TargetMode="External" /><Relationship Id="rId24" Type="http://schemas.openxmlformats.org/officeDocument/2006/relationships/hyperlink" Target="http://www.engeplus.com.br/noticias/30752,HRA-realiza-bazar-neste-final-de-semana-na-Unesc.html" TargetMode="External" /><Relationship Id="rId25" Type="http://schemas.openxmlformats.org/officeDocument/2006/relationships/hyperlink" Target="http://www.atribunanet.com/noticia/assessor-de-ministro-do-esporte-visita-regiao-62950" TargetMode="External" /><Relationship Id="rId26" Type="http://schemas.openxmlformats.org/officeDocument/2006/relationships/hyperlink" Target="http://www.atribunanet.com/noticia/time-da-unesc-viaja-domingo-para-estreia-na-liga-nacional-62959" TargetMode="External" /><Relationship Id="rId27" Type="http://schemas.openxmlformats.org/officeDocument/2006/relationships/hyperlink" Target="http://www.atribunanet.com/noticia/bazar-na-unesc-beneficia-hospital-regional-de-ararangua-62988" TargetMode="External" /><Relationship Id="rId28" Type="http://schemas.openxmlformats.org/officeDocument/2006/relationships/hyperlink" Target="http://www.engeplus.com.br/noticias/30779,Ministerio-do-Esporte-faz-vistorias-em-Criciuma.html" TargetMode="External" /><Relationship Id="rId29" Type="http://schemas.openxmlformats.org/officeDocument/2006/relationships/hyperlink" Target="http://www.sulnoticias.com/esporte.php/page/esporte/ed/2/cdn/28992" TargetMode="External" /><Relationship Id="rId30" Type="http://schemas.openxmlformats.org/officeDocument/2006/relationships/hyperlink" Target="http://www.sulnoticias.com/geral.php/page/geral/ed/3/cdn/28993" TargetMode="External" /><Relationship Id="rId31" Type="http://schemas.openxmlformats.org/officeDocument/2006/relationships/hyperlink" Target="http://www.atribunanet.com/noticia/ciclistas-encaram-chuva-e-200-km-no-sul-63010" TargetMode="External" /><Relationship Id="rId32" Type="http://schemas.openxmlformats.org/officeDocument/2006/relationships/hyperlink" Target="http://www.atribunanet.com/noticia/unesc-quer-sediar-treinamentos-das-olimpiadas-63011" TargetMode="External" /><Relationship Id="rId33" Type="http://schemas.openxmlformats.org/officeDocument/2006/relationships/hyperlink" Target="http://www.engeplus.com.br/noticias/30787,Tigrinhos-tomam-conta-do-Heriberto-Hulse.html" TargetMode="External" /><Relationship Id="rId34" Type="http://schemas.openxmlformats.org/officeDocument/2006/relationships/hyperlink" Target="http://www.sulnoticias.com/esporte.php/page/esporte/ed/2/cdn/29001" TargetMode="External" /><Relationship Id="rId35" Type="http://schemas.openxmlformats.org/officeDocument/2006/relationships/hyperlink" Target="http://www.engeplus.com.br/noticias/30792,O-sul-do-Estado-desbravado-pelo-Audax.html" TargetMode="External" /><Relationship Id="rId36" Type="http://schemas.openxmlformats.org/officeDocument/2006/relationships/hyperlink" Target="http://www.engeplus.com.br/noticias/30793,Criancada-pedalou-no-Audax-infantil.html" TargetMode="External" /><Relationship Id="rId37" Type="http://schemas.openxmlformats.org/officeDocument/2006/relationships/hyperlink" Target="http://www.radiocriciuma.com.br/portal/vernoticia.php?id=17477" TargetMode="External" /><Relationship Id="rId38" Type="http://schemas.openxmlformats.org/officeDocument/2006/relationships/hyperlink" Target="http://www.gazetadoarroio.com.br/blog/2011/04/12/ipatunesc-firma-convenio-com-a-cidasc-na-area-de-alimentos/" TargetMode="External" /><Relationship Id="rId39" Type="http://schemas.openxmlformats.org/officeDocument/2006/relationships/hyperlink" Target="http://revistaabola.com.br/portal/sem-categoria/unesc-assina-convenio-com-prefeitura-2/" TargetMode="External" /><Relationship Id="rId40" Type="http://schemas.openxmlformats.org/officeDocument/2006/relationships/hyperlink" Target="http://araguainanoticias.com.br/ultimos-dias-para-inscrever-trabalhos-cientificos-em-simposio-de-pesquisa.html" TargetMode="External" /><Relationship Id="rId41" Type="http://schemas.openxmlformats.org/officeDocument/2006/relationships/hyperlink" Target="http://www.portalcwb.com/liga-futsal-feminina-2011-comeca-nesta-terca-feira.html" TargetMode="External" /><Relationship Id="rId42" Type="http://schemas.openxmlformats.org/officeDocument/2006/relationships/hyperlink" Target="http://www.n24.com.br/portal/?p=3061" TargetMode="External" /><Relationship Id="rId43" Type="http://schemas.openxmlformats.org/officeDocument/2006/relationships/hyperlink" Target="http://www.mundovestibular.com.br/articles/12761/1/Acafe-abre-as-inscricoes-para-o-Vestibular-de-Inverno-2011/Paacutegina1.html" TargetMode="External" /><Relationship Id="rId44" Type="http://schemas.openxmlformats.org/officeDocument/2006/relationships/hyperlink" Target="http://www.sobrevestibular.com/2011/04/14/vestibular-de-inverno-acafe-sc-2011-informacoes/" TargetMode="External" /><Relationship Id="rId45" Type="http://schemas.openxmlformats.org/officeDocument/2006/relationships/hyperlink" Target="http://sintoniatotal.com.br/acafe-abre-o-periodo-de-inscricoes-para-o-vestibular-de-inverno-2011" TargetMode="External" /><Relationship Id="rId46" Type="http://schemas.openxmlformats.org/officeDocument/2006/relationships/hyperlink" Target="http://www.futsalnarede.com/2011/04/unochapeco-conhece-sequencia-de-jogos.html" TargetMode="External" /><Relationship Id="rId47" Type="http://schemas.openxmlformats.org/officeDocument/2006/relationships/hyperlink" Target="http://www.difusora910.com.br/esporte_detalhes.php?codigo_not=56782&amp;tipo=d" TargetMode="External" /><Relationship Id="rId48" Type="http://schemas.openxmlformats.org/officeDocument/2006/relationships/hyperlink" Target="http://www.futsalshow.com.br/index.php?option=com_content&amp;view=article&amp;id=177:unesc-nao-ve-a-hora-de-estrear-na-liga-nacional&amp;catid=42:futsal-feminino&amp;Itemid=54" TargetMode="External" /><Relationship Id="rId49" Type="http://schemas.openxmlformats.org/officeDocument/2006/relationships/hyperlink" Target="http://revistaabola.com.br/portal/futsal/jogo-amistoso-fica-em-2-a-2/" TargetMode="External" /><Relationship Id="rId50" Type="http://schemas.openxmlformats.org/officeDocument/2006/relationships/hyperlink" Target="http://www.futsalinterior.com.br/2011/04/17/kurdanacotia-estreia-terca-na-liga-futsal-feminina%E2%80%8F/" TargetMode="External" /><Relationship Id="rId51" Type="http://schemas.openxmlformats.org/officeDocument/2006/relationships/hyperlink" Target="http://futsalemrevista.com/2009/cbfs/vernoticia.php?id=9208" TargetMode="External" /><Relationship Id="rId52" Type="http://schemas.openxmlformats.org/officeDocument/2006/relationships/hyperlink" Target="http://www.futsalinterior.com.br/2011/04/15/liga-futsal-feminina-2011-comeca-nesta-terca-feira/" TargetMode="External" /><Relationship Id="rId53" Type="http://schemas.openxmlformats.org/officeDocument/2006/relationships/hyperlink" Target="http://www.vilhenahoje.com.br/modulos.php?mod=news&amp;showmaster=noticias&amp;arquivo=news&amp;id=56&amp;PHPSESSID=8cbf7b503639662d7393a137b241b88a" TargetMode="External" /><Relationship Id="rId54" Type="http://schemas.openxmlformats.org/officeDocument/2006/relationships/hyperlink" Target="http://www.newsrondonia.com.br/lerNoticias.php?news=3576" TargetMode="External" /><Relationship Id="rId55" Type="http://schemas.openxmlformats.org/officeDocument/2006/relationships/hyperlink" Target="http://www.cerradonoticias.com/index2.php?pg=noticia&amp;id=2057" TargetMode="External" /><Relationship Id="rId5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4"/>
  <sheetViews>
    <sheetView tabSelected="1" zoomScalePageLayoutView="0" workbookViewId="0" topLeftCell="A1">
      <selection activeCell="B70" sqref="B70"/>
    </sheetView>
  </sheetViews>
  <sheetFormatPr defaultColWidth="0" defaultRowHeight="12.75"/>
  <cols>
    <col min="1" max="1" width="25.57421875" style="2" customWidth="1"/>
    <col min="2" max="2" width="70.140625" style="2" customWidth="1"/>
    <col min="3" max="3" width="33.28125" style="2" customWidth="1"/>
    <col min="4" max="4" width="16.28125" style="9" customWidth="1"/>
    <col min="5" max="5" width="21.140625" style="4" customWidth="1"/>
    <col min="6" max="16384" width="0" style="5" hidden="1" customWidth="1"/>
  </cols>
  <sheetData>
    <row r="1" spans="1:5" ht="32.25" customHeight="1" thickBot="1">
      <c r="A1" s="29" t="s">
        <v>5</v>
      </c>
      <c r="B1" s="30"/>
      <c r="C1" s="30"/>
      <c r="D1" s="30"/>
      <c r="E1" s="31"/>
    </row>
    <row r="2" spans="1:5" s="23" customFormat="1" ht="20.25" customHeight="1">
      <c r="A2" s="32" t="s">
        <v>14</v>
      </c>
      <c r="B2" s="33"/>
      <c r="C2" s="18" t="s">
        <v>7</v>
      </c>
      <c r="D2" s="27" t="s">
        <v>0</v>
      </c>
      <c r="E2" s="28"/>
    </row>
    <row r="3" spans="1:5" ht="18" customHeight="1" thickBot="1">
      <c r="A3" s="34">
        <v>2011</v>
      </c>
      <c r="B3" s="35"/>
      <c r="C3" s="22">
        <v>117</v>
      </c>
      <c r="D3" s="25">
        <f>SUM(E14:E339)</f>
        <v>15436.420000000004</v>
      </c>
      <c r="E3" s="26"/>
    </row>
    <row r="4" ht="12" thickBot="1"/>
    <row r="5" spans="1:5" s="23" customFormat="1" ht="19.5" customHeight="1" thickBot="1">
      <c r="A5" s="10" t="s">
        <v>1</v>
      </c>
      <c r="B5" s="10" t="s">
        <v>4</v>
      </c>
      <c r="C5" s="10" t="s">
        <v>6</v>
      </c>
      <c r="D5" s="11" t="s">
        <v>2</v>
      </c>
      <c r="E5" s="12" t="s">
        <v>3</v>
      </c>
    </row>
    <row r="6" spans="1:5" ht="19.5" customHeight="1">
      <c r="A6" s="20" t="s">
        <v>102</v>
      </c>
      <c r="B6" s="7" t="s">
        <v>101</v>
      </c>
      <c r="C6" s="7" t="s">
        <v>21</v>
      </c>
      <c r="D6" s="14">
        <v>40644</v>
      </c>
      <c r="E6" s="8">
        <v>60</v>
      </c>
    </row>
    <row r="7" spans="1:5" ht="19.5" customHeight="1">
      <c r="A7" s="24" t="s">
        <v>102</v>
      </c>
      <c r="B7" s="7" t="s">
        <v>103</v>
      </c>
      <c r="C7" s="7" t="s">
        <v>104</v>
      </c>
      <c r="D7" s="14">
        <v>40644</v>
      </c>
      <c r="E7" s="8">
        <v>60</v>
      </c>
    </row>
    <row r="8" spans="1:5" ht="19.5" customHeight="1">
      <c r="A8" s="20" t="s">
        <v>102</v>
      </c>
      <c r="B8" s="7" t="s">
        <v>105</v>
      </c>
      <c r="C8" s="7" t="s">
        <v>106</v>
      </c>
      <c r="D8" s="14">
        <v>40644</v>
      </c>
      <c r="E8" s="8">
        <v>60</v>
      </c>
    </row>
    <row r="9" spans="1:5" ht="19.5" customHeight="1">
      <c r="A9" s="20" t="s">
        <v>108</v>
      </c>
      <c r="B9" s="7" t="s">
        <v>107</v>
      </c>
      <c r="C9" s="7" t="s">
        <v>38</v>
      </c>
      <c r="D9" s="14">
        <v>40644</v>
      </c>
      <c r="E9" s="8"/>
    </row>
    <row r="10" spans="1:5" ht="19.5" customHeight="1">
      <c r="A10" s="20" t="s">
        <v>102</v>
      </c>
      <c r="B10" s="7" t="s">
        <v>109</v>
      </c>
      <c r="C10" s="7" t="s">
        <v>12</v>
      </c>
      <c r="D10" s="14">
        <v>40644</v>
      </c>
      <c r="E10" s="8">
        <v>60</v>
      </c>
    </row>
    <row r="11" spans="1:5" ht="19.5" customHeight="1">
      <c r="A11" s="20" t="s">
        <v>111</v>
      </c>
      <c r="B11" s="7" t="s">
        <v>110</v>
      </c>
      <c r="C11" s="7" t="s">
        <v>29</v>
      </c>
      <c r="D11" s="14">
        <v>40644</v>
      </c>
      <c r="E11" s="8"/>
    </row>
    <row r="12" spans="1:5" ht="19.5" customHeight="1">
      <c r="A12" s="20" t="s">
        <v>157</v>
      </c>
      <c r="B12" s="7" t="s">
        <v>107</v>
      </c>
      <c r="C12" s="7" t="s">
        <v>38</v>
      </c>
      <c r="D12" s="14">
        <v>40644</v>
      </c>
      <c r="E12" s="8"/>
    </row>
    <row r="13" spans="1:5" ht="19.5" customHeight="1">
      <c r="A13" s="20" t="s">
        <v>159</v>
      </c>
      <c r="B13" s="7" t="s">
        <v>158</v>
      </c>
      <c r="C13" s="7" t="s">
        <v>84</v>
      </c>
      <c r="D13" s="14">
        <v>40644</v>
      </c>
      <c r="E13" s="8"/>
    </row>
    <row r="14" spans="1:5" ht="19.5" customHeight="1">
      <c r="A14" s="7" t="s">
        <v>11</v>
      </c>
      <c r="B14" s="7" t="s">
        <v>17</v>
      </c>
      <c r="C14" s="7" t="s">
        <v>18</v>
      </c>
      <c r="D14" s="14">
        <v>40644</v>
      </c>
      <c r="E14" s="8">
        <f>6*16*8.62</f>
        <v>827.52</v>
      </c>
    </row>
    <row r="15" spans="1:5" ht="19.5" customHeight="1">
      <c r="A15" s="7" t="s">
        <v>9</v>
      </c>
      <c r="B15" s="7" t="s">
        <v>19</v>
      </c>
      <c r="C15" s="7" t="s">
        <v>18</v>
      </c>
      <c r="D15" s="14">
        <v>40644</v>
      </c>
      <c r="E15" s="8">
        <f>6*5.5</f>
        <v>33</v>
      </c>
    </row>
    <row r="16" spans="1:5" ht="19.5" customHeight="1">
      <c r="A16" s="7" t="s">
        <v>9</v>
      </c>
      <c r="B16" s="7" t="s">
        <v>52</v>
      </c>
      <c r="C16" s="7" t="s">
        <v>20</v>
      </c>
      <c r="D16" s="14">
        <v>40644</v>
      </c>
      <c r="E16" s="8">
        <f>2*5.5*2</f>
        <v>22</v>
      </c>
    </row>
    <row r="17" spans="1:5" ht="19.5" customHeight="1">
      <c r="A17" s="7" t="s">
        <v>9</v>
      </c>
      <c r="B17" s="7" t="s">
        <v>53</v>
      </c>
      <c r="C17" s="7" t="s">
        <v>21</v>
      </c>
      <c r="D17" s="14">
        <v>40644</v>
      </c>
      <c r="E17" s="8"/>
    </row>
    <row r="18" spans="1:5" ht="19.5" customHeight="1">
      <c r="A18" s="7" t="s">
        <v>10</v>
      </c>
      <c r="B18" s="7" t="s">
        <v>25</v>
      </c>
      <c r="C18" s="7" t="s">
        <v>22</v>
      </c>
      <c r="D18" s="14">
        <v>40644</v>
      </c>
      <c r="E18" s="8">
        <f>4*2*8.2</f>
        <v>65.6</v>
      </c>
    </row>
    <row r="19" spans="1:5" ht="19.5" customHeight="1">
      <c r="A19" s="20" t="s">
        <v>112</v>
      </c>
      <c r="B19" s="7" t="s">
        <v>113</v>
      </c>
      <c r="C19" s="7" t="s">
        <v>36</v>
      </c>
      <c r="D19" s="14">
        <v>40645</v>
      </c>
      <c r="E19" s="8">
        <v>60</v>
      </c>
    </row>
    <row r="20" spans="1:5" ht="19.5" customHeight="1">
      <c r="A20" s="20" t="s">
        <v>112</v>
      </c>
      <c r="B20" s="7" t="s">
        <v>114</v>
      </c>
      <c r="C20" s="7" t="s">
        <v>59</v>
      </c>
      <c r="D20" s="14">
        <v>40645</v>
      </c>
      <c r="E20" s="8">
        <v>60</v>
      </c>
    </row>
    <row r="21" spans="1:5" ht="19.5" customHeight="1">
      <c r="A21" s="20" t="s">
        <v>112</v>
      </c>
      <c r="B21" s="7" t="s">
        <v>115</v>
      </c>
      <c r="C21" s="7" t="s">
        <v>41</v>
      </c>
      <c r="D21" s="14">
        <v>40645</v>
      </c>
      <c r="E21" s="8">
        <v>60</v>
      </c>
    </row>
    <row r="22" spans="1:5" ht="19.5" customHeight="1">
      <c r="A22" s="20" t="s">
        <v>102</v>
      </c>
      <c r="B22" s="7" t="s">
        <v>116</v>
      </c>
      <c r="C22" s="7" t="s">
        <v>41</v>
      </c>
      <c r="D22" s="14">
        <v>40645</v>
      </c>
      <c r="E22" s="8">
        <v>60</v>
      </c>
    </row>
    <row r="23" spans="1:5" ht="19.5" customHeight="1">
      <c r="A23" s="20" t="s">
        <v>102</v>
      </c>
      <c r="B23" s="7" t="s">
        <v>117</v>
      </c>
      <c r="C23" s="7" t="s">
        <v>79</v>
      </c>
      <c r="D23" s="14">
        <v>40645</v>
      </c>
      <c r="E23" s="8">
        <v>60</v>
      </c>
    </row>
    <row r="24" spans="1:5" ht="19.5" customHeight="1">
      <c r="A24" s="20" t="s">
        <v>176</v>
      </c>
      <c r="B24" s="7" t="s">
        <v>175</v>
      </c>
      <c r="C24" s="7" t="s">
        <v>16</v>
      </c>
      <c r="D24" s="14">
        <v>40645</v>
      </c>
      <c r="E24" s="8"/>
    </row>
    <row r="25" spans="1:5" ht="19.5" customHeight="1">
      <c r="A25" s="20" t="s">
        <v>174</v>
      </c>
      <c r="B25" s="7" t="s">
        <v>173</v>
      </c>
      <c r="C25" s="7" t="s">
        <v>16</v>
      </c>
      <c r="D25" s="14">
        <v>40645</v>
      </c>
      <c r="E25" s="8"/>
    </row>
    <row r="26" spans="1:5" ht="19.5" customHeight="1">
      <c r="A26" s="20" t="s">
        <v>172</v>
      </c>
      <c r="B26" s="7" t="s">
        <v>15</v>
      </c>
      <c r="C26" s="7" t="s">
        <v>16</v>
      </c>
      <c r="D26" s="14">
        <v>40645</v>
      </c>
      <c r="E26" s="8"/>
    </row>
    <row r="27" spans="1:5" ht="19.5" customHeight="1">
      <c r="A27" s="20" t="s">
        <v>8</v>
      </c>
      <c r="B27" s="7" t="s">
        <v>15</v>
      </c>
      <c r="C27" s="7" t="s">
        <v>16</v>
      </c>
      <c r="D27" s="14">
        <v>40645</v>
      </c>
      <c r="E27" s="8"/>
    </row>
    <row r="28" spans="1:5" ht="19.5" customHeight="1">
      <c r="A28" s="20" t="s">
        <v>170</v>
      </c>
      <c r="B28" s="7" t="s">
        <v>148</v>
      </c>
      <c r="C28" s="7" t="s">
        <v>29</v>
      </c>
      <c r="D28" s="14">
        <v>40645</v>
      </c>
      <c r="E28" s="8"/>
    </row>
    <row r="29" spans="1:5" ht="19.5" customHeight="1">
      <c r="A29" s="20" t="s">
        <v>154</v>
      </c>
      <c r="B29" s="7" t="s">
        <v>153</v>
      </c>
      <c r="C29" s="7" t="s">
        <v>38</v>
      </c>
      <c r="D29" s="14">
        <v>40645</v>
      </c>
      <c r="E29" s="8"/>
    </row>
    <row r="30" spans="1:5" ht="19.5" customHeight="1">
      <c r="A30" s="7" t="s">
        <v>9</v>
      </c>
      <c r="B30" s="7" t="s">
        <v>54</v>
      </c>
      <c r="C30" s="7" t="s">
        <v>23</v>
      </c>
      <c r="D30" s="14">
        <v>40645</v>
      </c>
      <c r="E30" s="8">
        <f>6*5.5</f>
        <v>33</v>
      </c>
    </row>
    <row r="31" spans="1:5" ht="19.5" customHeight="1">
      <c r="A31" s="7" t="s">
        <v>9</v>
      </c>
      <c r="B31" s="7" t="s">
        <v>24</v>
      </c>
      <c r="C31" s="7" t="s">
        <v>13</v>
      </c>
      <c r="D31" s="14">
        <v>40645</v>
      </c>
      <c r="E31" s="8">
        <f>19*3*5.5</f>
        <v>313.5</v>
      </c>
    </row>
    <row r="32" spans="1:5" ht="19.5" customHeight="1">
      <c r="A32" s="7" t="s">
        <v>9</v>
      </c>
      <c r="B32" s="7" t="s">
        <v>177</v>
      </c>
      <c r="C32" s="7" t="s">
        <v>21</v>
      </c>
      <c r="D32" s="14">
        <v>40645</v>
      </c>
      <c r="E32" s="8">
        <f>2*5.5</f>
        <v>11</v>
      </c>
    </row>
    <row r="33" spans="1:5" ht="19.5" customHeight="1">
      <c r="A33" s="7" t="s">
        <v>9</v>
      </c>
      <c r="B33" s="7" t="s">
        <v>55</v>
      </c>
      <c r="C33" s="7" t="s">
        <v>12</v>
      </c>
      <c r="D33" s="14">
        <v>40645</v>
      </c>
      <c r="E33" s="8">
        <v>11</v>
      </c>
    </row>
    <row r="34" spans="1:5" ht="19.5" customHeight="1">
      <c r="A34" s="7" t="s">
        <v>11</v>
      </c>
      <c r="B34" s="7" t="s">
        <v>178</v>
      </c>
      <c r="C34" s="7" t="s">
        <v>26</v>
      </c>
      <c r="D34" s="14">
        <v>40645</v>
      </c>
      <c r="E34" s="8"/>
    </row>
    <row r="35" spans="1:5" ht="19.5" customHeight="1">
      <c r="A35" s="7" t="s">
        <v>11</v>
      </c>
      <c r="B35" s="7" t="s">
        <v>27</v>
      </c>
      <c r="C35" s="7" t="s">
        <v>13</v>
      </c>
      <c r="D35" s="14">
        <v>40645</v>
      </c>
      <c r="E35" s="8">
        <f>14*12.67</f>
        <v>177.38</v>
      </c>
    </row>
    <row r="36" spans="1:5" ht="19.5" customHeight="1">
      <c r="A36" s="7" t="s">
        <v>10</v>
      </c>
      <c r="B36" s="7" t="s">
        <v>28</v>
      </c>
      <c r="C36" s="7" t="s">
        <v>21</v>
      </c>
      <c r="D36" s="14">
        <v>40645</v>
      </c>
      <c r="E36" s="8">
        <f>12*8.2</f>
        <v>98.39999999999999</v>
      </c>
    </row>
    <row r="37" spans="1:5" ht="19.5" customHeight="1">
      <c r="A37" s="7" t="s">
        <v>9</v>
      </c>
      <c r="B37" s="7" t="s">
        <v>56</v>
      </c>
      <c r="C37" s="7" t="s">
        <v>29</v>
      </c>
      <c r="D37" s="14">
        <v>40645</v>
      </c>
      <c r="E37" s="8">
        <f>10*5.5</f>
        <v>55</v>
      </c>
    </row>
    <row r="38" spans="1:5" ht="19.5" customHeight="1">
      <c r="A38" s="7" t="s">
        <v>10</v>
      </c>
      <c r="B38" s="7" t="s">
        <v>33</v>
      </c>
      <c r="C38" s="7" t="s">
        <v>21</v>
      </c>
      <c r="D38" s="14">
        <v>40645</v>
      </c>
      <c r="E38" s="8"/>
    </row>
    <row r="39" spans="1:5" ht="19.5" customHeight="1">
      <c r="A39" s="7" t="s">
        <v>10</v>
      </c>
      <c r="B39" s="7" t="s">
        <v>34</v>
      </c>
      <c r="C39" s="7" t="s">
        <v>29</v>
      </c>
      <c r="D39" s="14">
        <v>40645</v>
      </c>
      <c r="E39" s="8">
        <f>11*5*8.2</f>
        <v>450.99999999999994</v>
      </c>
    </row>
    <row r="40" spans="1:5" ht="19.5" customHeight="1">
      <c r="A40" s="7" t="s">
        <v>11</v>
      </c>
      <c r="B40" s="7" t="s">
        <v>35</v>
      </c>
      <c r="C40" s="7" t="s">
        <v>45</v>
      </c>
      <c r="D40" s="14">
        <v>40645</v>
      </c>
      <c r="E40" s="8">
        <f>11*5*10.78</f>
        <v>592.9</v>
      </c>
    </row>
    <row r="41" spans="1:5" ht="19.5" customHeight="1">
      <c r="A41" s="20" t="s">
        <v>112</v>
      </c>
      <c r="B41" s="7" t="s">
        <v>118</v>
      </c>
      <c r="C41" s="7" t="s">
        <v>21</v>
      </c>
      <c r="D41" s="14">
        <v>40646</v>
      </c>
      <c r="E41" s="8">
        <v>60</v>
      </c>
    </row>
    <row r="42" spans="1:5" ht="19.5" customHeight="1">
      <c r="A42" s="20" t="s">
        <v>112</v>
      </c>
      <c r="B42" s="7" t="s">
        <v>119</v>
      </c>
      <c r="C42" s="7" t="s">
        <v>79</v>
      </c>
      <c r="D42" s="14">
        <v>40646</v>
      </c>
      <c r="E42" s="8">
        <v>60</v>
      </c>
    </row>
    <row r="43" spans="1:5" ht="19.5" customHeight="1">
      <c r="A43" s="20" t="s">
        <v>112</v>
      </c>
      <c r="B43" s="7" t="s">
        <v>120</v>
      </c>
      <c r="C43" s="7" t="s">
        <v>66</v>
      </c>
      <c r="D43" s="14">
        <v>40646</v>
      </c>
      <c r="E43" s="8">
        <v>60</v>
      </c>
    </row>
    <row r="44" spans="1:5" ht="19.5" customHeight="1">
      <c r="A44" s="20" t="s">
        <v>112</v>
      </c>
      <c r="B44" s="7" t="s">
        <v>122</v>
      </c>
      <c r="C44" s="7" t="s">
        <v>123</v>
      </c>
      <c r="D44" s="14">
        <v>40646</v>
      </c>
      <c r="E44" s="8"/>
    </row>
    <row r="45" spans="1:5" ht="19.5" customHeight="1">
      <c r="A45" s="20" t="s">
        <v>102</v>
      </c>
      <c r="B45" s="7" t="s">
        <v>121</v>
      </c>
      <c r="C45" s="7" t="s">
        <v>66</v>
      </c>
      <c r="D45" s="14">
        <v>40646</v>
      </c>
      <c r="E45" s="8">
        <v>60</v>
      </c>
    </row>
    <row r="46" spans="1:5" ht="19.5" customHeight="1">
      <c r="A46" s="20" t="s">
        <v>125</v>
      </c>
      <c r="B46" s="7" t="s">
        <v>124</v>
      </c>
      <c r="C46" s="7" t="s">
        <v>21</v>
      </c>
      <c r="D46" s="14">
        <v>40646</v>
      </c>
      <c r="E46" s="8"/>
    </row>
    <row r="47" spans="1:5" ht="19.5" customHeight="1">
      <c r="A47" s="20" t="s">
        <v>162</v>
      </c>
      <c r="B47" s="7" t="s">
        <v>15</v>
      </c>
      <c r="C47" s="7" t="s">
        <v>16</v>
      </c>
      <c r="D47" s="14">
        <v>40646</v>
      </c>
      <c r="E47" s="8"/>
    </row>
    <row r="48" spans="1:5" ht="19.5" customHeight="1">
      <c r="A48" s="20" t="s">
        <v>160</v>
      </c>
      <c r="B48" s="7" t="s">
        <v>161</v>
      </c>
      <c r="C48" s="7" t="s">
        <v>66</v>
      </c>
      <c r="D48" s="14">
        <v>40646</v>
      </c>
      <c r="E48" s="8"/>
    </row>
    <row r="49" spans="1:5" ht="19.5" customHeight="1">
      <c r="A49" s="7" t="s">
        <v>9</v>
      </c>
      <c r="B49" s="7" t="s">
        <v>57</v>
      </c>
      <c r="C49" s="7" t="s">
        <v>36</v>
      </c>
      <c r="D49" s="14">
        <v>40646</v>
      </c>
      <c r="E49" s="8">
        <f>3*2*5.5</f>
        <v>33</v>
      </c>
    </row>
    <row r="50" spans="1:5" ht="19.5" customHeight="1">
      <c r="A50" s="7" t="s">
        <v>9</v>
      </c>
      <c r="B50" s="7" t="s">
        <v>37</v>
      </c>
      <c r="C50" s="7" t="s">
        <v>38</v>
      </c>
      <c r="D50" s="14">
        <v>40646</v>
      </c>
      <c r="E50" s="8">
        <f>5.5*8</f>
        <v>44</v>
      </c>
    </row>
    <row r="51" spans="1:5" ht="19.5" customHeight="1">
      <c r="A51" s="7" t="s">
        <v>9</v>
      </c>
      <c r="B51" s="7" t="s">
        <v>58</v>
      </c>
      <c r="C51" s="7" t="s">
        <v>39</v>
      </c>
      <c r="D51" s="14">
        <v>40646</v>
      </c>
      <c r="E51" s="8">
        <f>2*5.5</f>
        <v>11</v>
      </c>
    </row>
    <row r="52" spans="1:5" ht="19.5" customHeight="1">
      <c r="A52" s="7" t="s">
        <v>9</v>
      </c>
      <c r="B52" s="7" t="s">
        <v>40</v>
      </c>
      <c r="C52" s="7" t="s">
        <v>41</v>
      </c>
      <c r="D52" s="14">
        <v>40646</v>
      </c>
      <c r="E52" s="8">
        <f>12*5.5</f>
        <v>66</v>
      </c>
    </row>
    <row r="53" spans="1:5" ht="19.5" customHeight="1">
      <c r="A53" s="7" t="s">
        <v>10</v>
      </c>
      <c r="B53" s="7" t="s">
        <v>43</v>
      </c>
      <c r="C53" s="7" t="s">
        <v>42</v>
      </c>
      <c r="D53" s="14">
        <v>40646</v>
      </c>
      <c r="E53" s="8">
        <f>5*8.2*2</f>
        <v>82</v>
      </c>
    </row>
    <row r="54" spans="1:5" ht="19.5" customHeight="1">
      <c r="A54" s="7" t="s">
        <v>10</v>
      </c>
      <c r="B54" s="7" t="s">
        <v>179</v>
      </c>
      <c r="C54" s="7" t="s">
        <v>44</v>
      </c>
      <c r="D54" s="14">
        <v>40646</v>
      </c>
      <c r="E54" s="8">
        <f>9*8.2*4</f>
        <v>295.2</v>
      </c>
    </row>
    <row r="55" spans="1:5" ht="19.5" customHeight="1">
      <c r="A55" s="7" t="s">
        <v>10</v>
      </c>
      <c r="B55" s="7" t="s">
        <v>46</v>
      </c>
      <c r="C55" s="7" t="s">
        <v>38</v>
      </c>
      <c r="D55" s="14">
        <v>40646</v>
      </c>
      <c r="E55" s="8">
        <f>7*8.2*3</f>
        <v>172.2</v>
      </c>
    </row>
    <row r="56" spans="1:5" ht="19.5" customHeight="1">
      <c r="A56" s="7" t="s">
        <v>10</v>
      </c>
      <c r="B56" s="7" t="s">
        <v>48</v>
      </c>
      <c r="C56" s="7" t="s">
        <v>47</v>
      </c>
      <c r="D56" s="14">
        <v>40646</v>
      </c>
      <c r="E56" s="8">
        <f>7*2*8.2</f>
        <v>114.79999999999998</v>
      </c>
    </row>
    <row r="57" spans="1:5" ht="19.5" customHeight="1">
      <c r="A57" s="7" t="s">
        <v>10</v>
      </c>
      <c r="B57" s="7" t="s">
        <v>49</v>
      </c>
      <c r="C57" s="7" t="s">
        <v>50</v>
      </c>
      <c r="D57" s="14">
        <v>40646</v>
      </c>
      <c r="E57" s="8">
        <f>3*8.2*2</f>
        <v>49.199999999999996</v>
      </c>
    </row>
    <row r="58" spans="1:5" ht="19.5" customHeight="1">
      <c r="A58" s="7" t="s">
        <v>10</v>
      </c>
      <c r="B58" s="7" t="s">
        <v>180</v>
      </c>
      <c r="C58" s="7" t="s">
        <v>41</v>
      </c>
      <c r="D58" s="14">
        <v>40646</v>
      </c>
      <c r="E58" s="8">
        <f>9*8.2</f>
        <v>73.8</v>
      </c>
    </row>
    <row r="59" spans="1:5" ht="19.5" customHeight="1">
      <c r="A59" s="7" t="s">
        <v>10</v>
      </c>
      <c r="B59" s="7" t="s">
        <v>181</v>
      </c>
      <c r="C59" s="7" t="s">
        <v>51</v>
      </c>
      <c r="D59" s="14">
        <v>40646</v>
      </c>
      <c r="E59" s="8">
        <f>8.2*2</f>
        <v>16.4</v>
      </c>
    </row>
    <row r="60" spans="1:5" ht="19.5" customHeight="1">
      <c r="A60" s="7" t="s">
        <v>10</v>
      </c>
      <c r="B60" s="7" t="s">
        <v>60</v>
      </c>
      <c r="C60" s="7" t="s">
        <v>59</v>
      </c>
      <c r="D60" s="14">
        <v>40646</v>
      </c>
      <c r="E60" s="8">
        <f>15*3*8.2</f>
        <v>368.99999999999994</v>
      </c>
    </row>
    <row r="61" spans="1:5" ht="19.5" customHeight="1">
      <c r="A61" s="7" t="s">
        <v>11</v>
      </c>
      <c r="B61" s="7" t="s">
        <v>61</v>
      </c>
      <c r="C61" s="7" t="s">
        <v>62</v>
      </c>
      <c r="D61" s="14">
        <v>40646</v>
      </c>
      <c r="E61" s="8">
        <f>2*2*12.67</f>
        <v>50.68</v>
      </c>
    </row>
    <row r="62" spans="1:5" ht="19.5" customHeight="1">
      <c r="A62" s="7" t="s">
        <v>11</v>
      </c>
      <c r="B62" s="7" t="s">
        <v>63</v>
      </c>
      <c r="C62" s="7" t="s">
        <v>51</v>
      </c>
      <c r="D62" s="14">
        <v>40646</v>
      </c>
      <c r="E62" s="8">
        <f>16*2*15</f>
        <v>480</v>
      </c>
    </row>
    <row r="63" spans="1:5" ht="19.5" customHeight="1">
      <c r="A63" s="7" t="s">
        <v>11</v>
      </c>
      <c r="B63" s="7" t="s">
        <v>64</v>
      </c>
      <c r="C63" s="7" t="s">
        <v>36</v>
      </c>
      <c r="D63" s="14">
        <v>40646</v>
      </c>
      <c r="E63" s="8">
        <f>7*15</f>
        <v>105</v>
      </c>
    </row>
    <row r="64" spans="1:5" ht="19.5" customHeight="1">
      <c r="A64" s="20" t="s">
        <v>111</v>
      </c>
      <c r="B64" s="7" t="s">
        <v>126</v>
      </c>
      <c r="C64" s="7" t="s">
        <v>123</v>
      </c>
      <c r="D64" s="14">
        <v>40647</v>
      </c>
      <c r="E64" s="8"/>
    </row>
    <row r="65" spans="1:5" ht="19.5" customHeight="1">
      <c r="A65" s="20" t="s">
        <v>127</v>
      </c>
      <c r="B65" s="7" t="s">
        <v>128</v>
      </c>
      <c r="C65" s="7" t="s">
        <v>84</v>
      </c>
      <c r="D65" s="14">
        <v>40647</v>
      </c>
      <c r="E65" s="8"/>
    </row>
    <row r="66" spans="1:5" ht="19.5" customHeight="1">
      <c r="A66" s="20" t="s">
        <v>112</v>
      </c>
      <c r="B66" s="7" t="s">
        <v>129</v>
      </c>
      <c r="C66" s="7" t="s">
        <v>12</v>
      </c>
      <c r="D66" s="14">
        <v>40647</v>
      </c>
      <c r="E66" s="8">
        <v>60</v>
      </c>
    </row>
    <row r="67" spans="1:5" ht="19.5" customHeight="1">
      <c r="A67" s="20" t="s">
        <v>156</v>
      </c>
      <c r="B67" s="7" t="s">
        <v>155</v>
      </c>
      <c r="C67" s="7" t="s">
        <v>38</v>
      </c>
      <c r="D67" s="14">
        <v>40647</v>
      </c>
      <c r="E67" s="8"/>
    </row>
    <row r="68" spans="1:5" ht="19.5" customHeight="1">
      <c r="A68" s="20" t="s">
        <v>168</v>
      </c>
      <c r="B68" s="7" t="s">
        <v>164</v>
      </c>
      <c r="C68" s="7" t="s">
        <v>66</v>
      </c>
      <c r="D68" s="14">
        <v>40647</v>
      </c>
      <c r="E68" s="8"/>
    </row>
    <row r="69" spans="1:5" ht="19.5" customHeight="1">
      <c r="A69" s="20" t="s">
        <v>171</v>
      </c>
      <c r="B69" s="7" t="s">
        <v>150</v>
      </c>
      <c r="C69" s="7" t="s">
        <v>84</v>
      </c>
      <c r="D69" s="14">
        <v>40647</v>
      </c>
      <c r="E69" s="8"/>
    </row>
    <row r="70" spans="1:5" ht="19.5" customHeight="1">
      <c r="A70" s="7" t="s">
        <v>9</v>
      </c>
      <c r="B70" s="7" t="s">
        <v>65</v>
      </c>
      <c r="C70" s="7" t="s">
        <v>23</v>
      </c>
      <c r="D70" s="14">
        <v>40647</v>
      </c>
      <c r="E70" s="8">
        <f>13*5.5*2</f>
        <v>143</v>
      </c>
    </row>
    <row r="71" spans="1:5" ht="19.5" customHeight="1">
      <c r="A71" s="7" t="s">
        <v>9</v>
      </c>
      <c r="B71" s="7" t="s">
        <v>182</v>
      </c>
      <c r="C71" s="7" t="s">
        <v>66</v>
      </c>
      <c r="D71" s="14">
        <v>40647</v>
      </c>
      <c r="E71" s="8">
        <f>2*5.5</f>
        <v>11</v>
      </c>
    </row>
    <row r="72" spans="1:5" ht="19.5" customHeight="1">
      <c r="A72" s="7" t="s">
        <v>10</v>
      </c>
      <c r="B72" s="7" t="s">
        <v>68</v>
      </c>
      <c r="C72" s="7" t="s">
        <v>67</v>
      </c>
      <c r="D72" s="14">
        <v>40647</v>
      </c>
      <c r="E72" s="8">
        <f>15*8.2*5</f>
        <v>614.9999999999999</v>
      </c>
    </row>
    <row r="73" spans="1:5" ht="19.5" customHeight="1">
      <c r="A73" s="7" t="s">
        <v>10</v>
      </c>
      <c r="B73" s="7" t="s">
        <v>69</v>
      </c>
      <c r="C73" s="7" t="s">
        <v>70</v>
      </c>
      <c r="D73" s="14">
        <v>40647</v>
      </c>
      <c r="E73" s="8"/>
    </row>
    <row r="74" spans="1:5" ht="19.5" customHeight="1">
      <c r="A74" s="7" t="s">
        <v>10</v>
      </c>
      <c r="B74" s="7" t="s">
        <v>71</v>
      </c>
      <c r="C74" s="7" t="s">
        <v>66</v>
      </c>
      <c r="D74" s="14">
        <v>40647</v>
      </c>
      <c r="E74" s="8">
        <f>10*8.2*4</f>
        <v>328</v>
      </c>
    </row>
    <row r="75" spans="1:5" ht="19.5" customHeight="1">
      <c r="A75" s="7" t="s">
        <v>10</v>
      </c>
      <c r="B75" s="7" t="s">
        <v>72</v>
      </c>
      <c r="C75" s="7" t="s">
        <v>21</v>
      </c>
      <c r="D75" s="14">
        <v>40647</v>
      </c>
      <c r="E75" s="8">
        <f>10*8.2</f>
        <v>82</v>
      </c>
    </row>
    <row r="76" spans="1:5" ht="19.5" customHeight="1">
      <c r="A76" s="7" t="s">
        <v>10</v>
      </c>
      <c r="B76" s="7" t="s">
        <v>73</v>
      </c>
      <c r="C76" s="7" t="s">
        <v>79</v>
      </c>
      <c r="D76" s="14">
        <v>40647</v>
      </c>
      <c r="E76" s="8">
        <f>16*8.2*5</f>
        <v>656</v>
      </c>
    </row>
    <row r="77" spans="1:5" ht="19.5" customHeight="1">
      <c r="A77" s="7" t="s">
        <v>10</v>
      </c>
      <c r="B77" s="7" t="s">
        <v>75</v>
      </c>
      <c r="C77" s="7" t="s">
        <v>70</v>
      </c>
      <c r="D77" s="14">
        <v>40647</v>
      </c>
      <c r="E77" s="8"/>
    </row>
    <row r="78" spans="1:5" ht="19.5" customHeight="1">
      <c r="A78" s="7" t="s">
        <v>10</v>
      </c>
      <c r="B78" s="7" t="s">
        <v>74</v>
      </c>
      <c r="C78" s="7" t="s">
        <v>70</v>
      </c>
      <c r="D78" s="14">
        <v>40647</v>
      </c>
      <c r="E78" s="8"/>
    </row>
    <row r="79" spans="1:5" ht="19.5" customHeight="1">
      <c r="A79" s="7" t="s">
        <v>11</v>
      </c>
      <c r="B79" s="7" t="s">
        <v>68</v>
      </c>
      <c r="C79" s="7" t="s">
        <v>67</v>
      </c>
      <c r="D79" s="14">
        <v>40647</v>
      </c>
      <c r="E79" s="8">
        <f>13*5*8.62</f>
        <v>560.3</v>
      </c>
    </row>
    <row r="80" spans="1:5" ht="19.5" customHeight="1">
      <c r="A80" s="7" t="s">
        <v>11</v>
      </c>
      <c r="B80" s="7" t="s">
        <v>76</v>
      </c>
      <c r="C80" s="7" t="s">
        <v>66</v>
      </c>
      <c r="D80" s="14">
        <v>40647</v>
      </c>
      <c r="E80" s="8">
        <f>3*2*12.67</f>
        <v>76.02</v>
      </c>
    </row>
    <row r="81" spans="1:5" ht="19.5" customHeight="1">
      <c r="A81" s="7" t="s">
        <v>11</v>
      </c>
      <c r="B81" s="7" t="s">
        <v>77</v>
      </c>
      <c r="C81" s="7" t="s">
        <v>36</v>
      </c>
      <c r="D81" s="14">
        <v>40647</v>
      </c>
      <c r="E81" s="8">
        <f>16*6*9.07</f>
        <v>870.72</v>
      </c>
    </row>
    <row r="82" spans="1:5" ht="19.5" customHeight="1">
      <c r="A82" s="7" t="s">
        <v>11</v>
      </c>
      <c r="B82" s="7" t="s">
        <v>78</v>
      </c>
      <c r="C82" s="7" t="s">
        <v>79</v>
      </c>
      <c r="D82" s="14">
        <v>40647</v>
      </c>
      <c r="E82" s="8">
        <f>10*12.67</f>
        <v>126.7</v>
      </c>
    </row>
    <row r="83" spans="1:5" ht="19.5" customHeight="1">
      <c r="A83" s="20" t="s">
        <v>102</v>
      </c>
      <c r="B83" s="7" t="s">
        <v>130</v>
      </c>
      <c r="C83" s="7" t="s">
        <v>70</v>
      </c>
      <c r="D83" s="14">
        <v>40648</v>
      </c>
      <c r="E83" s="8"/>
    </row>
    <row r="84" spans="1:5" ht="19.5" customHeight="1">
      <c r="A84" s="20" t="s">
        <v>102</v>
      </c>
      <c r="B84" s="7" t="s">
        <v>131</v>
      </c>
      <c r="C84" s="7" t="s">
        <v>36</v>
      </c>
      <c r="D84" s="14">
        <v>40648</v>
      </c>
      <c r="E84" s="8">
        <v>60</v>
      </c>
    </row>
    <row r="85" spans="1:5" ht="19.5" customHeight="1">
      <c r="A85" s="20" t="s">
        <v>112</v>
      </c>
      <c r="B85" s="7" t="s">
        <v>132</v>
      </c>
      <c r="C85" s="7" t="s">
        <v>133</v>
      </c>
      <c r="D85" s="14">
        <v>40648</v>
      </c>
      <c r="E85" s="8">
        <v>60</v>
      </c>
    </row>
    <row r="86" spans="1:5" ht="19.5" customHeight="1">
      <c r="A86" s="20" t="s">
        <v>112</v>
      </c>
      <c r="B86" s="7" t="s">
        <v>134</v>
      </c>
      <c r="C86" s="7" t="s">
        <v>84</v>
      </c>
      <c r="D86" s="14">
        <v>40648</v>
      </c>
      <c r="E86" s="8">
        <v>60</v>
      </c>
    </row>
    <row r="87" spans="1:5" ht="19.5" customHeight="1">
      <c r="A87" s="20" t="s">
        <v>168</v>
      </c>
      <c r="B87" s="7" t="s">
        <v>149</v>
      </c>
      <c r="C87" s="7" t="s">
        <v>51</v>
      </c>
      <c r="D87" s="14">
        <v>40648</v>
      </c>
      <c r="E87" s="8"/>
    </row>
    <row r="88" spans="1:5" ht="19.5" customHeight="1">
      <c r="A88" s="20" t="s">
        <v>169</v>
      </c>
      <c r="B88" s="7" t="s">
        <v>152</v>
      </c>
      <c r="C88" s="7" t="s">
        <v>84</v>
      </c>
      <c r="D88" s="14">
        <v>40648</v>
      </c>
      <c r="E88" s="8"/>
    </row>
    <row r="89" spans="1:5" ht="19.5" customHeight="1">
      <c r="A89" s="20" t="s">
        <v>167</v>
      </c>
      <c r="B89" s="7" t="s">
        <v>150</v>
      </c>
      <c r="C89" s="7" t="s">
        <v>84</v>
      </c>
      <c r="D89" s="14">
        <v>40648</v>
      </c>
      <c r="E89" s="8"/>
    </row>
    <row r="90" spans="1:5" ht="19.5" customHeight="1">
      <c r="A90" s="7" t="s">
        <v>10</v>
      </c>
      <c r="B90" s="7" t="s">
        <v>80</v>
      </c>
      <c r="C90" s="7" t="s">
        <v>70</v>
      </c>
      <c r="D90" s="14">
        <v>40648</v>
      </c>
      <c r="E90" s="8"/>
    </row>
    <row r="91" spans="1:5" ht="19.5" customHeight="1">
      <c r="A91" s="7" t="s">
        <v>10</v>
      </c>
      <c r="B91" s="7" t="s">
        <v>81</v>
      </c>
      <c r="C91" s="7" t="s">
        <v>70</v>
      </c>
      <c r="D91" s="14">
        <v>40648</v>
      </c>
      <c r="E91" s="8"/>
    </row>
    <row r="92" spans="1:5" ht="19.5" customHeight="1">
      <c r="A92" s="7" t="s">
        <v>10</v>
      </c>
      <c r="B92" s="7" t="s">
        <v>82</v>
      </c>
      <c r="C92" s="7" t="s">
        <v>70</v>
      </c>
      <c r="D92" s="14">
        <v>40648</v>
      </c>
      <c r="E92" s="8"/>
    </row>
    <row r="93" spans="1:5" ht="19.5" customHeight="1">
      <c r="A93" s="7" t="s">
        <v>10</v>
      </c>
      <c r="B93" s="7" t="s">
        <v>83</v>
      </c>
      <c r="C93" s="7" t="s">
        <v>84</v>
      </c>
      <c r="D93" s="14">
        <v>40648</v>
      </c>
      <c r="E93" s="8">
        <f>16*8.2*5</f>
        <v>656</v>
      </c>
    </row>
    <row r="94" spans="1:5" ht="19.5" customHeight="1">
      <c r="A94" s="7" t="s">
        <v>11</v>
      </c>
      <c r="B94" s="7" t="s">
        <v>85</v>
      </c>
      <c r="C94" s="7" t="s">
        <v>86</v>
      </c>
      <c r="D94" s="14">
        <v>40648</v>
      </c>
      <c r="E94" s="8">
        <f>32*6*9.78</f>
        <v>1877.7599999999998</v>
      </c>
    </row>
    <row r="95" spans="1:5" ht="19.5" customHeight="1">
      <c r="A95" s="7" t="s">
        <v>10</v>
      </c>
      <c r="B95" s="7" t="s">
        <v>87</v>
      </c>
      <c r="C95" s="7" t="s">
        <v>51</v>
      </c>
      <c r="D95" s="14">
        <v>40648</v>
      </c>
      <c r="E95" s="8">
        <f>10*3*9.2</f>
        <v>276</v>
      </c>
    </row>
    <row r="96" spans="1:5" ht="19.5" customHeight="1">
      <c r="A96" s="7" t="s">
        <v>11</v>
      </c>
      <c r="B96" s="7" t="s">
        <v>88</v>
      </c>
      <c r="C96" s="7" t="s">
        <v>70</v>
      </c>
      <c r="D96" s="14">
        <v>40648</v>
      </c>
      <c r="E96" s="8"/>
    </row>
    <row r="97" spans="1:5" ht="19.5" customHeight="1">
      <c r="A97" s="7" t="s">
        <v>11</v>
      </c>
      <c r="B97" s="7" t="s">
        <v>89</v>
      </c>
      <c r="C97" s="7" t="s">
        <v>70</v>
      </c>
      <c r="D97" s="14">
        <v>40648</v>
      </c>
      <c r="E97" s="8"/>
    </row>
    <row r="98" spans="1:5" ht="19.5" customHeight="1">
      <c r="A98" s="20" t="s">
        <v>112</v>
      </c>
      <c r="B98" s="7" t="s">
        <v>135</v>
      </c>
      <c r="C98" s="7" t="s">
        <v>36</v>
      </c>
      <c r="D98" s="14">
        <v>40649</v>
      </c>
      <c r="E98" s="8">
        <v>60</v>
      </c>
    </row>
    <row r="99" spans="1:5" ht="19.5" customHeight="1">
      <c r="A99" s="20" t="s">
        <v>102</v>
      </c>
      <c r="B99" s="7" t="s">
        <v>136</v>
      </c>
      <c r="C99" s="7" t="s">
        <v>141</v>
      </c>
      <c r="D99" s="14">
        <v>40649</v>
      </c>
      <c r="E99" s="8">
        <v>60</v>
      </c>
    </row>
    <row r="100" spans="1:5" ht="19.5" customHeight="1">
      <c r="A100" s="20" t="s">
        <v>151</v>
      </c>
      <c r="B100" s="7" t="s">
        <v>150</v>
      </c>
      <c r="C100" s="7" t="s">
        <v>84</v>
      </c>
      <c r="D100" s="14">
        <v>40649</v>
      </c>
      <c r="E100" s="8"/>
    </row>
    <row r="101" spans="1:5" ht="19.5" customHeight="1">
      <c r="A101" s="7" t="s">
        <v>10</v>
      </c>
      <c r="B101" s="7" t="s">
        <v>90</v>
      </c>
      <c r="C101" s="7" t="s">
        <v>84</v>
      </c>
      <c r="D101" s="14" t="s">
        <v>95</v>
      </c>
      <c r="E101" s="8">
        <f>5*8.2</f>
        <v>41</v>
      </c>
    </row>
    <row r="102" spans="1:5" ht="19.5" customHeight="1">
      <c r="A102" s="7" t="s">
        <v>10</v>
      </c>
      <c r="B102" s="7" t="s">
        <v>91</v>
      </c>
      <c r="C102" s="7" t="s">
        <v>141</v>
      </c>
      <c r="D102" s="14" t="s">
        <v>95</v>
      </c>
      <c r="E102" s="8">
        <f>5*8.2</f>
        <v>41</v>
      </c>
    </row>
    <row r="103" spans="1:5" ht="19.5" customHeight="1">
      <c r="A103" s="7" t="s">
        <v>10</v>
      </c>
      <c r="B103" s="7" t="s">
        <v>92</v>
      </c>
      <c r="C103" s="7" t="s">
        <v>12</v>
      </c>
      <c r="D103" s="14" t="s">
        <v>95</v>
      </c>
      <c r="E103" s="8">
        <f>11*8.2</f>
        <v>90.19999999999999</v>
      </c>
    </row>
    <row r="104" spans="1:5" ht="19.5" customHeight="1">
      <c r="A104" s="7" t="s">
        <v>10</v>
      </c>
      <c r="B104" s="7" t="s">
        <v>93</v>
      </c>
      <c r="C104" s="7" t="s">
        <v>36</v>
      </c>
      <c r="D104" s="14" t="s">
        <v>95</v>
      </c>
      <c r="E104" s="8">
        <f>4*2*8.2</f>
        <v>65.6</v>
      </c>
    </row>
    <row r="105" spans="1:5" ht="19.5" customHeight="1">
      <c r="A105" s="7" t="s">
        <v>10</v>
      </c>
      <c r="B105" s="7" t="s">
        <v>94</v>
      </c>
      <c r="C105" s="7" t="s">
        <v>70</v>
      </c>
      <c r="D105" s="14" t="s">
        <v>95</v>
      </c>
      <c r="E105" s="8"/>
    </row>
    <row r="106" spans="1:5" ht="19.5" customHeight="1">
      <c r="A106" s="7" t="s">
        <v>11</v>
      </c>
      <c r="B106" s="7" t="s">
        <v>96</v>
      </c>
      <c r="C106" s="7" t="s">
        <v>141</v>
      </c>
      <c r="D106" s="14" t="s">
        <v>95</v>
      </c>
      <c r="E106" s="8">
        <f>5*12.67</f>
        <v>63.35</v>
      </c>
    </row>
    <row r="107" spans="1:5" ht="19.5" customHeight="1">
      <c r="A107" s="7" t="s">
        <v>11</v>
      </c>
      <c r="B107" s="7" t="s">
        <v>97</v>
      </c>
      <c r="C107" s="7" t="s">
        <v>70</v>
      </c>
      <c r="D107" s="14" t="s">
        <v>95</v>
      </c>
      <c r="E107" s="8"/>
    </row>
    <row r="108" spans="1:5" ht="19.5" customHeight="1">
      <c r="A108" s="7" t="s">
        <v>11</v>
      </c>
      <c r="B108" s="7" t="s">
        <v>98</v>
      </c>
      <c r="C108" s="7" t="s">
        <v>62</v>
      </c>
      <c r="D108" s="14" t="s">
        <v>95</v>
      </c>
      <c r="E108" s="8">
        <f>4*12.67</f>
        <v>50.68</v>
      </c>
    </row>
    <row r="109" spans="1:5" ht="19.5" customHeight="1">
      <c r="A109" s="7" t="s">
        <v>11</v>
      </c>
      <c r="B109" s="7" t="s">
        <v>99</v>
      </c>
      <c r="C109" s="7" t="s">
        <v>36</v>
      </c>
      <c r="D109" s="14" t="s">
        <v>95</v>
      </c>
      <c r="E109" s="8">
        <f>25*3*13.53</f>
        <v>1014.75</v>
      </c>
    </row>
    <row r="110" spans="1:5" ht="19.5" customHeight="1">
      <c r="A110" s="7" t="s">
        <v>11</v>
      </c>
      <c r="B110" s="7" t="s">
        <v>100</v>
      </c>
      <c r="C110" s="7" t="s">
        <v>12</v>
      </c>
      <c r="D110" s="14" t="s">
        <v>95</v>
      </c>
      <c r="E110" s="8">
        <f>32*6*9.78</f>
        <v>1877.7599999999998</v>
      </c>
    </row>
    <row r="111" spans="1:5" ht="19.5" customHeight="1">
      <c r="A111" s="20" t="s">
        <v>30</v>
      </c>
      <c r="B111" s="7" t="s">
        <v>31</v>
      </c>
      <c r="C111" s="7" t="s">
        <v>32</v>
      </c>
      <c r="D111" s="14">
        <v>40650</v>
      </c>
      <c r="E111" s="8"/>
    </row>
    <row r="112" spans="1:5" ht="19.5" customHeight="1">
      <c r="A112" s="20" t="s">
        <v>111</v>
      </c>
      <c r="B112" s="7" t="s">
        <v>137</v>
      </c>
      <c r="C112" s="7" t="s">
        <v>12</v>
      </c>
      <c r="D112" s="14">
        <v>40650</v>
      </c>
      <c r="E112" s="8"/>
    </row>
    <row r="113" spans="1:5" ht="19.5" customHeight="1">
      <c r="A113" s="20" t="s">
        <v>111</v>
      </c>
      <c r="B113" s="7" t="s">
        <v>138</v>
      </c>
      <c r="C113" s="7" t="s">
        <v>36</v>
      </c>
      <c r="D113" s="14">
        <v>40650</v>
      </c>
      <c r="E113" s="8"/>
    </row>
    <row r="114" spans="1:5" ht="19.5" customHeight="1">
      <c r="A114" s="20" t="s">
        <v>112</v>
      </c>
      <c r="B114" s="7" t="s">
        <v>139</v>
      </c>
      <c r="C114" s="7" t="s">
        <v>12</v>
      </c>
      <c r="D114" s="14">
        <v>40650</v>
      </c>
      <c r="E114" s="8">
        <v>60</v>
      </c>
    </row>
    <row r="115" spans="1:5" ht="19.5" customHeight="1">
      <c r="A115" s="20" t="s">
        <v>112</v>
      </c>
      <c r="B115" s="7" t="s">
        <v>140</v>
      </c>
      <c r="C115" s="7" t="s">
        <v>141</v>
      </c>
      <c r="D115" s="14">
        <v>40650</v>
      </c>
      <c r="E115" s="8">
        <v>60</v>
      </c>
    </row>
    <row r="116" spans="1:5" ht="19.5" customHeight="1">
      <c r="A116" s="20" t="s">
        <v>102</v>
      </c>
      <c r="B116" s="7" t="s">
        <v>142</v>
      </c>
      <c r="C116" s="7" t="s">
        <v>79</v>
      </c>
      <c r="D116" s="14">
        <v>40650</v>
      </c>
      <c r="E116" s="8">
        <v>60</v>
      </c>
    </row>
    <row r="117" spans="1:5" ht="19.5" customHeight="1">
      <c r="A117" s="20" t="s">
        <v>111</v>
      </c>
      <c r="B117" s="7" t="s">
        <v>143</v>
      </c>
      <c r="C117" s="7" t="s">
        <v>79</v>
      </c>
      <c r="D117" s="14">
        <v>40650</v>
      </c>
      <c r="E117" s="8"/>
    </row>
    <row r="118" spans="1:5" ht="19.5" customHeight="1">
      <c r="A118" s="20" t="s">
        <v>102</v>
      </c>
      <c r="B118" s="7" t="s">
        <v>144</v>
      </c>
      <c r="C118" s="7" t="s">
        <v>12</v>
      </c>
      <c r="D118" s="14">
        <v>40650</v>
      </c>
      <c r="E118" s="8">
        <v>60</v>
      </c>
    </row>
    <row r="119" spans="1:5" ht="19.5" customHeight="1">
      <c r="A119" s="20" t="s">
        <v>102</v>
      </c>
      <c r="B119" s="7" t="s">
        <v>145</v>
      </c>
      <c r="C119" s="7" t="s">
        <v>12</v>
      </c>
      <c r="D119" s="14">
        <v>40650</v>
      </c>
      <c r="E119" s="8">
        <v>60</v>
      </c>
    </row>
    <row r="120" spans="1:5" ht="19.5" customHeight="1">
      <c r="A120" s="20" t="s">
        <v>146</v>
      </c>
      <c r="B120" s="7" t="s">
        <v>147</v>
      </c>
      <c r="C120" s="7" t="s">
        <v>12</v>
      </c>
      <c r="D120" s="14">
        <v>40650</v>
      </c>
      <c r="E120" s="8">
        <v>60</v>
      </c>
    </row>
    <row r="121" spans="1:5" ht="19.5" customHeight="1">
      <c r="A121" s="20" t="s">
        <v>166</v>
      </c>
      <c r="B121" s="7" t="s">
        <v>163</v>
      </c>
      <c r="C121" s="7" t="s">
        <v>32</v>
      </c>
      <c r="D121" s="14">
        <v>40650</v>
      </c>
      <c r="E121" s="8"/>
    </row>
    <row r="122" spans="1:5" ht="19.5" customHeight="1">
      <c r="A122" s="20" t="s">
        <v>167</v>
      </c>
      <c r="B122" s="7" t="s">
        <v>165</v>
      </c>
      <c r="C122" s="7" t="s">
        <v>32</v>
      </c>
      <c r="D122" s="14">
        <v>40650</v>
      </c>
      <c r="E122" s="8"/>
    </row>
    <row r="123" spans="1:5" ht="19.5" customHeight="1">
      <c r="A123" s="7"/>
      <c r="B123" s="7"/>
      <c r="C123" s="7"/>
      <c r="D123" s="16"/>
      <c r="E123" s="8"/>
    </row>
    <row r="124" spans="1:5" ht="19.5" customHeight="1">
      <c r="A124" s="7"/>
      <c r="B124" s="7"/>
      <c r="C124" s="7"/>
      <c r="D124" s="16"/>
      <c r="E124" s="8"/>
    </row>
    <row r="125" spans="1:5" ht="19.5" customHeight="1">
      <c r="A125" s="7"/>
      <c r="B125" s="7"/>
      <c r="C125" s="7"/>
      <c r="D125" s="16"/>
      <c r="E125" s="8"/>
    </row>
    <row r="126" spans="1:5" ht="19.5" customHeight="1">
      <c r="A126" s="7"/>
      <c r="B126" s="7"/>
      <c r="C126" s="7"/>
      <c r="D126" s="16"/>
      <c r="E126" s="8"/>
    </row>
    <row r="127" spans="1:5" ht="19.5" customHeight="1">
      <c r="A127" s="7"/>
      <c r="B127" s="7"/>
      <c r="C127" s="7"/>
      <c r="D127" s="16"/>
      <c r="E127" s="8"/>
    </row>
    <row r="128" spans="1:5" ht="19.5" customHeight="1">
      <c r="A128" s="7"/>
      <c r="B128" s="7"/>
      <c r="C128" s="7"/>
      <c r="D128" s="16"/>
      <c r="E128" s="8"/>
    </row>
    <row r="129" spans="1:5" ht="19.5" customHeight="1">
      <c r="A129" s="7"/>
      <c r="B129" s="7"/>
      <c r="C129" s="7"/>
      <c r="D129" s="16"/>
      <c r="E129" s="8"/>
    </row>
    <row r="130" spans="1:5" ht="19.5" customHeight="1">
      <c r="A130" s="7"/>
      <c r="B130" s="7"/>
      <c r="C130" s="7"/>
      <c r="D130" s="16"/>
      <c r="E130" s="8"/>
    </row>
    <row r="131" spans="1:5" ht="19.5" customHeight="1">
      <c r="A131" s="7"/>
      <c r="B131" s="7"/>
      <c r="C131" s="7"/>
      <c r="D131" s="16"/>
      <c r="E131" s="8"/>
    </row>
    <row r="132" spans="1:5" ht="19.5" customHeight="1">
      <c r="A132" s="7"/>
      <c r="B132" s="7"/>
      <c r="C132" s="7"/>
      <c r="D132" s="16"/>
      <c r="E132" s="8"/>
    </row>
    <row r="133" spans="1:5" ht="19.5" customHeight="1">
      <c r="A133" s="7"/>
      <c r="B133" s="7"/>
      <c r="C133" s="7"/>
      <c r="D133" s="16"/>
      <c r="E133" s="8"/>
    </row>
    <row r="134" spans="1:5" ht="19.5" customHeight="1">
      <c r="A134" s="7"/>
      <c r="B134" s="7"/>
      <c r="C134" s="7"/>
      <c r="D134" s="16"/>
      <c r="E134" s="8"/>
    </row>
    <row r="135" spans="1:5" ht="19.5" customHeight="1">
      <c r="A135" s="7"/>
      <c r="B135" s="7"/>
      <c r="C135" s="7"/>
      <c r="D135" s="16"/>
      <c r="E135" s="8"/>
    </row>
    <row r="136" spans="1:5" ht="19.5" customHeight="1">
      <c r="A136" s="7"/>
      <c r="B136" s="7"/>
      <c r="C136" s="7"/>
      <c r="D136" s="16"/>
      <c r="E136" s="8"/>
    </row>
    <row r="137" spans="1:5" ht="19.5" customHeight="1">
      <c r="A137" s="7"/>
      <c r="B137" s="7"/>
      <c r="C137" s="7"/>
      <c r="D137" s="16"/>
      <c r="E137" s="8"/>
    </row>
    <row r="138" spans="1:5" ht="19.5" customHeight="1">
      <c r="A138" s="7"/>
      <c r="B138" s="7"/>
      <c r="C138" s="7"/>
      <c r="D138" s="16"/>
      <c r="E138" s="8"/>
    </row>
    <row r="139" spans="1:5" ht="19.5" customHeight="1">
      <c r="A139" s="7"/>
      <c r="B139" s="7"/>
      <c r="C139" s="7"/>
      <c r="D139" s="16"/>
      <c r="E139" s="8"/>
    </row>
    <row r="140" spans="1:5" ht="19.5" customHeight="1">
      <c r="A140" s="7"/>
      <c r="B140" s="7"/>
      <c r="C140" s="7"/>
      <c r="D140" s="16"/>
      <c r="E140" s="8"/>
    </row>
    <row r="141" spans="1:5" ht="19.5" customHeight="1">
      <c r="A141" s="7"/>
      <c r="B141" s="7"/>
      <c r="C141" s="7"/>
      <c r="D141" s="16"/>
      <c r="E141" s="8"/>
    </row>
    <row r="142" spans="1:5" ht="19.5" customHeight="1">
      <c r="A142" s="7"/>
      <c r="B142" s="7"/>
      <c r="C142" s="7"/>
      <c r="D142" s="16"/>
      <c r="E142" s="8"/>
    </row>
    <row r="143" spans="1:5" ht="19.5" customHeight="1">
      <c r="A143" s="7"/>
      <c r="B143" s="7"/>
      <c r="C143" s="7"/>
      <c r="D143" s="16"/>
      <c r="E143" s="8"/>
    </row>
    <row r="144" spans="1:5" ht="19.5" customHeight="1">
      <c r="A144" s="7"/>
      <c r="B144" s="7"/>
      <c r="C144" s="7"/>
      <c r="D144" s="16"/>
      <c r="E144" s="8"/>
    </row>
    <row r="145" spans="1:5" ht="19.5" customHeight="1">
      <c r="A145" s="7"/>
      <c r="B145" s="7"/>
      <c r="C145" s="7"/>
      <c r="D145" s="16"/>
      <c r="E145" s="8"/>
    </row>
    <row r="146" spans="1:5" ht="19.5" customHeight="1">
      <c r="A146" s="7"/>
      <c r="B146" s="7"/>
      <c r="C146" s="7"/>
      <c r="D146" s="16"/>
      <c r="E146" s="8"/>
    </row>
    <row r="147" spans="1:5" ht="19.5" customHeight="1">
      <c r="A147" s="7"/>
      <c r="B147" s="7"/>
      <c r="C147" s="7"/>
      <c r="D147" s="16"/>
      <c r="E147" s="8"/>
    </row>
    <row r="148" spans="1:5" ht="19.5" customHeight="1">
      <c r="A148" s="7"/>
      <c r="B148" s="7"/>
      <c r="C148" s="7"/>
      <c r="D148" s="16"/>
      <c r="E148" s="8"/>
    </row>
    <row r="149" spans="1:5" ht="19.5" customHeight="1">
      <c r="A149" s="7"/>
      <c r="B149" s="7"/>
      <c r="C149" s="7"/>
      <c r="D149" s="16"/>
      <c r="E149" s="8"/>
    </row>
    <row r="150" spans="1:5" ht="19.5" customHeight="1">
      <c r="A150" s="7"/>
      <c r="B150" s="7"/>
      <c r="C150" s="7"/>
      <c r="D150" s="16"/>
      <c r="E150" s="8"/>
    </row>
    <row r="151" spans="1:5" ht="19.5" customHeight="1">
      <c r="A151" s="7"/>
      <c r="B151" s="7"/>
      <c r="C151" s="7"/>
      <c r="D151" s="16"/>
      <c r="E151" s="8"/>
    </row>
    <row r="152" spans="1:5" ht="19.5" customHeight="1">
      <c r="A152" s="20"/>
      <c r="B152" s="7"/>
      <c r="C152" s="7"/>
      <c r="D152" s="14"/>
      <c r="E152" s="8"/>
    </row>
    <row r="153" spans="1:5" ht="19.5" customHeight="1">
      <c r="A153" s="20"/>
      <c r="B153" s="7"/>
      <c r="C153" s="7"/>
      <c r="D153" s="14"/>
      <c r="E153" s="8"/>
    </row>
    <row r="154" spans="1:5" ht="19.5" customHeight="1">
      <c r="A154" s="20"/>
      <c r="B154" s="7"/>
      <c r="C154" s="7"/>
      <c r="D154" s="14"/>
      <c r="E154" s="8"/>
    </row>
    <row r="155" spans="1:5" ht="19.5" customHeight="1">
      <c r="A155" s="20"/>
      <c r="B155" s="7"/>
      <c r="C155" s="7"/>
      <c r="D155" s="14"/>
      <c r="E155" s="8"/>
    </row>
    <row r="156" spans="1:5" ht="19.5" customHeight="1">
      <c r="A156" s="20"/>
      <c r="B156" s="7"/>
      <c r="C156" s="7"/>
      <c r="D156" s="14"/>
      <c r="E156" s="8"/>
    </row>
    <row r="157" spans="1:5" ht="19.5" customHeight="1">
      <c r="A157" s="20"/>
      <c r="B157" s="7"/>
      <c r="C157" s="7"/>
      <c r="D157" s="14"/>
      <c r="E157" s="8"/>
    </row>
    <row r="158" spans="1:5" s="2" customFormat="1" ht="19.5" customHeight="1">
      <c r="A158" s="7"/>
      <c r="B158" s="7"/>
      <c r="C158" s="7"/>
      <c r="D158" s="14"/>
      <c r="E158" s="8"/>
    </row>
    <row r="159" spans="1:5" s="2" customFormat="1" ht="19.5" customHeight="1">
      <c r="A159" s="7"/>
      <c r="B159" s="7"/>
      <c r="C159" s="7"/>
      <c r="D159" s="14"/>
      <c r="E159" s="8"/>
    </row>
    <row r="160" spans="1:5" s="2" customFormat="1" ht="19.5" customHeight="1">
      <c r="A160" s="7"/>
      <c r="B160" s="7"/>
      <c r="C160" s="7"/>
      <c r="D160" s="14"/>
      <c r="E160" s="8"/>
    </row>
    <row r="161" spans="1:5" s="2" customFormat="1" ht="19.5" customHeight="1">
      <c r="A161" s="7"/>
      <c r="B161" s="7"/>
      <c r="C161" s="7"/>
      <c r="D161" s="14"/>
      <c r="E161" s="8"/>
    </row>
    <row r="162" spans="1:5" s="2" customFormat="1" ht="19.5" customHeight="1">
      <c r="A162" s="7"/>
      <c r="B162" s="7"/>
      <c r="C162" s="7"/>
      <c r="D162" s="14"/>
      <c r="E162" s="8"/>
    </row>
    <row r="163" spans="1:5" s="2" customFormat="1" ht="19.5" customHeight="1">
      <c r="A163" s="7"/>
      <c r="B163" s="7"/>
      <c r="C163" s="7"/>
      <c r="D163" s="14"/>
      <c r="E163" s="8"/>
    </row>
    <row r="164" spans="1:5" s="2" customFormat="1" ht="19.5" customHeight="1">
      <c r="A164" s="7"/>
      <c r="B164" s="7"/>
      <c r="C164" s="7"/>
      <c r="D164" s="14"/>
      <c r="E164" s="8"/>
    </row>
    <row r="165" spans="1:5" s="2" customFormat="1" ht="19.5" customHeight="1">
      <c r="A165" s="7"/>
      <c r="B165" s="7"/>
      <c r="C165" s="7"/>
      <c r="D165" s="14"/>
      <c r="E165" s="8"/>
    </row>
    <row r="166" spans="1:5" s="2" customFormat="1" ht="19.5" customHeight="1">
      <c r="A166" s="7"/>
      <c r="B166" s="7"/>
      <c r="C166" s="7"/>
      <c r="D166" s="14"/>
      <c r="E166" s="8"/>
    </row>
    <row r="167" spans="1:5" s="2" customFormat="1" ht="19.5" customHeight="1">
      <c r="A167" s="7"/>
      <c r="B167" s="7"/>
      <c r="C167" s="7"/>
      <c r="D167" s="14"/>
      <c r="E167" s="8"/>
    </row>
    <row r="168" spans="1:5" s="2" customFormat="1" ht="19.5" customHeight="1">
      <c r="A168" s="7"/>
      <c r="B168" s="7"/>
      <c r="C168" s="7"/>
      <c r="D168" s="14"/>
      <c r="E168" s="8"/>
    </row>
    <row r="169" spans="1:5" s="2" customFormat="1" ht="19.5" customHeight="1">
      <c r="A169" s="7"/>
      <c r="B169" s="7"/>
      <c r="C169" s="7"/>
      <c r="D169" s="14"/>
      <c r="E169" s="8"/>
    </row>
    <row r="170" spans="1:5" s="2" customFormat="1" ht="19.5" customHeight="1">
      <c r="A170" s="20"/>
      <c r="B170" s="7"/>
      <c r="C170" s="7"/>
      <c r="D170" s="14"/>
      <c r="E170" s="8"/>
    </row>
    <row r="171" spans="1:5" s="2" customFormat="1" ht="19.5" customHeight="1">
      <c r="A171" s="20"/>
      <c r="B171" s="7"/>
      <c r="C171" s="7"/>
      <c r="D171" s="14"/>
      <c r="E171" s="8"/>
    </row>
    <row r="172" spans="1:5" s="2" customFormat="1" ht="19.5" customHeight="1">
      <c r="A172" s="20"/>
      <c r="B172" s="7"/>
      <c r="C172" s="7"/>
      <c r="D172" s="14"/>
      <c r="E172" s="8"/>
    </row>
    <row r="173" spans="1:5" s="2" customFormat="1" ht="19.5" customHeight="1">
      <c r="A173" s="20"/>
      <c r="B173" s="7"/>
      <c r="C173" s="7"/>
      <c r="D173" s="14"/>
      <c r="E173" s="8"/>
    </row>
    <row r="174" spans="1:5" s="2" customFormat="1" ht="19.5" customHeight="1">
      <c r="A174" s="20"/>
      <c r="B174" s="7"/>
      <c r="C174" s="7"/>
      <c r="D174" s="14"/>
      <c r="E174" s="8"/>
    </row>
    <row r="175" spans="1:5" s="2" customFormat="1" ht="19.5" customHeight="1">
      <c r="A175" s="20"/>
      <c r="B175" s="7"/>
      <c r="C175" s="7"/>
      <c r="D175" s="14"/>
      <c r="E175" s="8"/>
    </row>
    <row r="176" spans="1:5" s="2" customFormat="1" ht="19.5" customHeight="1">
      <c r="A176" s="20"/>
      <c r="B176" s="7"/>
      <c r="C176" s="7"/>
      <c r="D176" s="14"/>
      <c r="E176" s="8"/>
    </row>
    <row r="177" spans="1:5" s="2" customFormat="1" ht="19.5" customHeight="1">
      <c r="A177" s="7"/>
      <c r="B177" s="7"/>
      <c r="C177" s="7"/>
      <c r="D177" s="14"/>
      <c r="E177" s="8"/>
    </row>
    <row r="178" spans="1:5" s="2" customFormat="1" ht="19.5" customHeight="1">
      <c r="A178" s="7"/>
      <c r="B178" s="7"/>
      <c r="C178" s="7"/>
      <c r="D178" s="14"/>
      <c r="E178" s="8"/>
    </row>
    <row r="179" spans="1:5" s="2" customFormat="1" ht="19.5" customHeight="1">
      <c r="A179" s="7"/>
      <c r="B179" s="7"/>
      <c r="C179" s="7"/>
      <c r="D179" s="14"/>
      <c r="E179" s="8"/>
    </row>
    <row r="180" spans="1:5" s="2" customFormat="1" ht="19.5" customHeight="1">
      <c r="A180" s="7"/>
      <c r="B180" s="7"/>
      <c r="C180" s="7"/>
      <c r="D180" s="14"/>
      <c r="E180" s="8"/>
    </row>
    <row r="181" spans="1:5" s="2" customFormat="1" ht="19.5" customHeight="1">
      <c r="A181" s="7"/>
      <c r="B181" s="7"/>
      <c r="C181" s="7"/>
      <c r="D181" s="14"/>
      <c r="E181" s="8"/>
    </row>
    <row r="182" spans="1:5" s="2" customFormat="1" ht="19.5" customHeight="1">
      <c r="A182" s="7"/>
      <c r="B182" s="7"/>
      <c r="C182" s="7"/>
      <c r="D182" s="14"/>
      <c r="E182" s="8"/>
    </row>
    <row r="183" spans="1:5" s="2" customFormat="1" ht="19.5" customHeight="1">
      <c r="A183" s="7"/>
      <c r="B183" s="7"/>
      <c r="C183" s="7"/>
      <c r="D183" s="14"/>
      <c r="E183" s="8"/>
    </row>
    <row r="184" spans="1:5" s="2" customFormat="1" ht="19.5" customHeight="1">
      <c r="A184" s="7"/>
      <c r="B184" s="7"/>
      <c r="C184" s="7"/>
      <c r="D184" s="14"/>
      <c r="E184" s="8"/>
    </row>
    <row r="185" spans="1:5" s="2" customFormat="1" ht="19.5" customHeight="1">
      <c r="A185" s="7"/>
      <c r="B185" s="7"/>
      <c r="C185" s="7"/>
      <c r="D185" s="14"/>
      <c r="E185" s="8"/>
    </row>
    <row r="186" spans="1:5" s="2" customFormat="1" ht="19.5" customHeight="1">
      <c r="A186" s="7"/>
      <c r="B186" s="7"/>
      <c r="C186" s="7"/>
      <c r="D186" s="14"/>
      <c r="E186" s="8"/>
    </row>
    <row r="187" spans="1:5" s="2" customFormat="1" ht="19.5" customHeight="1">
      <c r="A187" s="20"/>
      <c r="B187" s="7"/>
      <c r="C187" s="7"/>
      <c r="D187" s="14"/>
      <c r="E187" s="8"/>
    </row>
    <row r="188" spans="1:5" s="2" customFormat="1" ht="19.5" customHeight="1">
      <c r="A188" s="21"/>
      <c r="B188" s="15"/>
      <c r="C188" s="7"/>
      <c r="D188" s="14"/>
      <c r="E188" s="8"/>
    </row>
    <row r="189" spans="1:5" s="2" customFormat="1" ht="19.5" customHeight="1">
      <c r="A189" s="7"/>
      <c r="B189" s="7"/>
      <c r="C189" s="7"/>
      <c r="D189" s="14"/>
      <c r="E189" s="8"/>
    </row>
    <row r="190" spans="1:5" s="2" customFormat="1" ht="19.5" customHeight="1">
      <c r="A190" s="7"/>
      <c r="B190" s="7"/>
      <c r="C190" s="7"/>
      <c r="D190" s="14"/>
      <c r="E190" s="8"/>
    </row>
    <row r="191" spans="1:5" s="2" customFormat="1" ht="19.5" customHeight="1">
      <c r="A191" s="7"/>
      <c r="B191" s="7"/>
      <c r="C191" s="7"/>
      <c r="D191" s="14"/>
      <c r="E191" s="8"/>
    </row>
    <row r="192" spans="1:5" s="2" customFormat="1" ht="19.5" customHeight="1">
      <c r="A192" s="7"/>
      <c r="B192" s="7"/>
      <c r="C192" s="7"/>
      <c r="D192" s="14"/>
      <c r="E192" s="8"/>
    </row>
    <row r="193" spans="1:5" s="2" customFormat="1" ht="19.5" customHeight="1">
      <c r="A193" s="7"/>
      <c r="B193" s="7"/>
      <c r="C193" s="7"/>
      <c r="D193" s="14"/>
      <c r="E193" s="8"/>
    </row>
    <row r="194" spans="1:5" s="2" customFormat="1" ht="19.5" customHeight="1">
      <c r="A194" s="7"/>
      <c r="B194" s="7"/>
      <c r="C194" s="7"/>
      <c r="D194" s="14"/>
      <c r="E194" s="8"/>
    </row>
    <row r="195" spans="1:5" s="2" customFormat="1" ht="19.5" customHeight="1">
      <c r="A195" s="7"/>
      <c r="B195" s="7"/>
      <c r="C195" s="7"/>
      <c r="D195" s="14"/>
      <c r="E195" s="8"/>
    </row>
    <row r="196" spans="1:5" s="2" customFormat="1" ht="19.5" customHeight="1">
      <c r="A196" s="7"/>
      <c r="B196" s="7"/>
      <c r="C196" s="7"/>
      <c r="D196" s="14"/>
      <c r="E196" s="8"/>
    </row>
    <row r="197" spans="1:5" s="2" customFormat="1" ht="19.5" customHeight="1">
      <c r="A197" s="7"/>
      <c r="B197" s="7"/>
      <c r="C197" s="7"/>
      <c r="D197" s="14"/>
      <c r="E197" s="8"/>
    </row>
    <row r="198" spans="1:5" s="2" customFormat="1" ht="19.5" customHeight="1">
      <c r="A198" s="7"/>
      <c r="B198" s="7"/>
      <c r="C198" s="7"/>
      <c r="D198" s="14"/>
      <c r="E198" s="8"/>
    </row>
    <row r="199" spans="1:5" s="2" customFormat="1" ht="19.5" customHeight="1">
      <c r="A199" s="7"/>
      <c r="B199" s="7"/>
      <c r="C199" s="7"/>
      <c r="D199" s="14"/>
      <c r="E199" s="8"/>
    </row>
    <row r="200" spans="1:5" s="2" customFormat="1" ht="19.5" customHeight="1">
      <c r="A200" s="7"/>
      <c r="B200" s="7"/>
      <c r="C200" s="7"/>
      <c r="D200" s="14"/>
      <c r="E200" s="8"/>
    </row>
    <row r="201" spans="1:5" s="2" customFormat="1" ht="19.5" customHeight="1">
      <c r="A201" s="7"/>
      <c r="B201" s="7"/>
      <c r="C201" s="7"/>
      <c r="D201" s="14"/>
      <c r="E201" s="8"/>
    </row>
    <row r="202" spans="1:5" s="2" customFormat="1" ht="19.5" customHeight="1">
      <c r="A202" s="7"/>
      <c r="B202" s="7"/>
      <c r="C202" s="7"/>
      <c r="D202" s="14"/>
      <c r="E202" s="8"/>
    </row>
    <row r="203" spans="1:5" s="2" customFormat="1" ht="19.5" customHeight="1">
      <c r="A203" s="7"/>
      <c r="B203" s="7"/>
      <c r="C203" s="7"/>
      <c r="D203" s="14"/>
      <c r="E203" s="8"/>
    </row>
    <row r="204" spans="1:5" s="2" customFormat="1" ht="19.5" customHeight="1">
      <c r="A204" s="7"/>
      <c r="B204" s="7"/>
      <c r="C204" s="7"/>
      <c r="D204" s="14"/>
      <c r="E204" s="8"/>
    </row>
    <row r="205" spans="1:5" s="2" customFormat="1" ht="19.5" customHeight="1">
      <c r="A205" s="20"/>
      <c r="B205" s="7"/>
      <c r="C205" s="7"/>
      <c r="D205" s="14"/>
      <c r="E205" s="8"/>
    </row>
    <row r="206" spans="1:5" s="2" customFormat="1" ht="19.5" customHeight="1">
      <c r="A206" s="20"/>
      <c r="B206" s="7"/>
      <c r="C206" s="7"/>
      <c r="D206" s="14"/>
      <c r="E206" s="8"/>
    </row>
    <row r="207" spans="1:5" s="2" customFormat="1" ht="19.5" customHeight="1">
      <c r="A207" s="20"/>
      <c r="B207" s="7"/>
      <c r="C207" s="7"/>
      <c r="D207" s="14"/>
      <c r="E207" s="8"/>
    </row>
    <row r="208" spans="1:5" s="2" customFormat="1" ht="19.5" customHeight="1">
      <c r="A208" s="20"/>
      <c r="B208" s="7"/>
      <c r="C208" s="7"/>
      <c r="D208" s="14"/>
      <c r="E208" s="8"/>
    </row>
    <row r="209" spans="1:5" s="2" customFormat="1" ht="19.5" customHeight="1">
      <c r="A209" s="20"/>
      <c r="B209" s="7"/>
      <c r="C209" s="7"/>
      <c r="D209" s="14"/>
      <c r="E209" s="8"/>
    </row>
    <row r="210" spans="1:5" s="2" customFormat="1" ht="19.5" customHeight="1">
      <c r="A210" s="20"/>
      <c r="B210" s="7"/>
      <c r="C210" s="7"/>
      <c r="D210" s="14"/>
      <c r="E210" s="8"/>
    </row>
    <row r="211" spans="1:5" s="2" customFormat="1" ht="19.5" customHeight="1">
      <c r="A211" s="20"/>
      <c r="B211" s="7"/>
      <c r="C211" s="7"/>
      <c r="D211" s="14"/>
      <c r="E211" s="8"/>
    </row>
    <row r="212" spans="1:5" s="2" customFormat="1" ht="19.5" customHeight="1">
      <c r="A212" s="7"/>
      <c r="B212" s="7"/>
      <c r="C212" s="7"/>
      <c r="D212" s="14"/>
      <c r="E212" s="8"/>
    </row>
    <row r="213" spans="1:5" s="2" customFormat="1" ht="19.5" customHeight="1">
      <c r="A213" s="7"/>
      <c r="B213" s="7"/>
      <c r="C213" s="7"/>
      <c r="D213" s="14"/>
      <c r="E213" s="8"/>
    </row>
    <row r="214" spans="1:5" s="2" customFormat="1" ht="19.5" customHeight="1">
      <c r="A214" s="7"/>
      <c r="B214" s="7"/>
      <c r="C214" s="7"/>
      <c r="D214" s="14"/>
      <c r="E214" s="8"/>
    </row>
    <row r="215" spans="1:5" s="2" customFormat="1" ht="19.5" customHeight="1">
      <c r="A215" s="7"/>
      <c r="B215" s="7"/>
      <c r="C215" s="7"/>
      <c r="D215" s="14"/>
      <c r="E215" s="8"/>
    </row>
    <row r="216" spans="1:5" s="2" customFormat="1" ht="19.5" customHeight="1">
      <c r="A216" s="7"/>
      <c r="B216" s="7"/>
      <c r="C216" s="7"/>
      <c r="D216" s="14"/>
      <c r="E216" s="8"/>
    </row>
    <row r="217" spans="1:5" s="2" customFormat="1" ht="19.5" customHeight="1">
      <c r="A217" s="7"/>
      <c r="B217" s="7"/>
      <c r="C217" s="7"/>
      <c r="D217" s="14"/>
      <c r="E217" s="8"/>
    </row>
    <row r="218" spans="1:5" s="2" customFormat="1" ht="19.5" customHeight="1">
      <c r="A218" s="7"/>
      <c r="B218" s="7"/>
      <c r="C218" s="7"/>
      <c r="D218" s="14"/>
      <c r="E218" s="8"/>
    </row>
    <row r="219" spans="1:5" s="2" customFormat="1" ht="19.5" customHeight="1">
      <c r="A219" s="20"/>
      <c r="B219" s="7"/>
      <c r="C219" s="7"/>
      <c r="D219" s="14"/>
      <c r="E219" s="8"/>
    </row>
    <row r="220" spans="1:5" s="2" customFormat="1" ht="19.5" customHeight="1">
      <c r="A220" s="20"/>
      <c r="B220" s="7"/>
      <c r="C220" s="7"/>
      <c r="D220" s="14"/>
      <c r="E220" s="8"/>
    </row>
    <row r="221" spans="1:5" s="2" customFormat="1" ht="19.5" customHeight="1">
      <c r="A221" s="20"/>
      <c r="B221" s="7"/>
      <c r="C221" s="7"/>
      <c r="D221" s="14"/>
      <c r="E221" s="8"/>
    </row>
    <row r="222" spans="1:5" s="2" customFormat="1" ht="19.5" customHeight="1">
      <c r="A222" s="20"/>
      <c r="B222" s="7"/>
      <c r="C222" s="7"/>
      <c r="D222" s="14"/>
      <c r="E222" s="8"/>
    </row>
    <row r="223" spans="1:5" s="2" customFormat="1" ht="19.5" customHeight="1">
      <c r="A223" s="20"/>
      <c r="B223" s="7"/>
      <c r="C223" s="7"/>
      <c r="D223" s="14"/>
      <c r="E223" s="8"/>
    </row>
    <row r="224" spans="1:5" s="2" customFormat="1" ht="19.5" customHeight="1">
      <c r="A224" s="20"/>
      <c r="B224" s="7"/>
      <c r="C224" s="7"/>
      <c r="D224" s="14"/>
      <c r="E224" s="8"/>
    </row>
    <row r="225" spans="1:5" s="2" customFormat="1" ht="19.5" customHeight="1">
      <c r="A225" s="20"/>
      <c r="B225" s="7"/>
      <c r="C225" s="7"/>
      <c r="D225" s="14"/>
      <c r="E225" s="8"/>
    </row>
    <row r="226" spans="1:5" s="2" customFormat="1" ht="19.5" customHeight="1">
      <c r="A226" s="20"/>
      <c r="B226" s="7"/>
      <c r="C226" s="7"/>
      <c r="D226" s="14"/>
      <c r="E226" s="8"/>
    </row>
    <row r="227" spans="1:5" s="2" customFormat="1" ht="19.5" customHeight="1">
      <c r="A227" s="20"/>
      <c r="B227" s="7"/>
      <c r="C227" s="7"/>
      <c r="D227" s="14"/>
      <c r="E227" s="8"/>
    </row>
    <row r="228" spans="1:5" s="2" customFormat="1" ht="19.5" customHeight="1">
      <c r="A228" s="20"/>
      <c r="B228" s="7"/>
      <c r="C228" s="7"/>
      <c r="D228" s="14"/>
      <c r="E228" s="8"/>
    </row>
    <row r="229" spans="1:5" s="2" customFormat="1" ht="19.5" customHeight="1">
      <c r="A229" s="20"/>
      <c r="B229" s="7"/>
      <c r="C229" s="7"/>
      <c r="D229" s="14"/>
      <c r="E229" s="8"/>
    </row>
    <row r="230" spans="1:5" s="2" customFormat="1" ht="19.5" customHeight="1">
      <c r="A230" s="20"/>
      <c r="B230" s="13"/>
      <c r="C230" s="7"/>
      <c r="D230" s="14"/>
      <c r="E230" s="8"/>
    </row>
    <row r="231" spans="1:5" s="2" customFormat="1" ht="19.5" customHeight="1">
      <c r="A231" s="7"/>
      <c r="B231" s="7"/>
      <c r="C231" s="7"/>
      <c r="D231" s="14"/>
      <c r="E231" s="8"/>
    </row>
    <row r="232" spans="1:5" s="2" customFormat="1" ht="19.5" customHeight="1">
      <c r="A232" s="7"/>
      <c r="B232" s="7"/>
      <c r="C232" s="7"/>
      <c r="D232" s="14"/>
      <c r="E232" s="8"/>
    </row>
    <row r="233" spans="1:5" s="2" customFormat="1" ht="19.5" customHeight="1">
      <c r="A233" s="7"/>
      <c r="B233" s="7"/>
      <c r="C233" s="7"/>
      <c r="D233" s="14"/>
      <c r="E233" s="8"/>
    </row>
    <row r="234" spans="1:5" s="2" customFormat="1" ht="19.5" customHeight="1">
      <c r="A234" s="7"/>
      <c r="B234" s="13"/>
      <c r="C234" s="7"/>
      <c r="D234" s="14"/>
      <c r="E234" s="8"/>
    </row>
    <row r="235" spans="1:5" s="2" customFormat="1" ht="19.5" customHeight="1">
      <c r="A235" s="7"/>
      <c r="B235" s="7"/>
      <c r="C235" s="7"/>
      <c r="D235" s="14"/>
      <c r="E235" s="8"/>
    </row>
    <row r="236" spans="1:5" s="2" customFormat="1" ht="19.5" customHeight="1">
      <c r="A236" s="7"/>
      <c r="B236" s="7"/>
      <c r="C236" s="7"/>
      <c r="D236" s="14"/>
      <c r="E236" s="8"/>
    </row>
    <row r="237" spans="1:5" s="2" customFormat="1" ht="19.5" customHeight="1">
      <c r="A237" s="20"/>
      <c r="B237" s="7"/>
      <c r="C237" s="7"/>
      <c r="D237" s="14"/>
      <c r="E237" s="8"/>
    </row>
    <row r="238" spans="1:5" s="2" customFormat="1" ht="19.5" customHeight="1">
      <c r="A238" s="20"/>
      <c r="B238" s="7"/>
      <c r="C238" s="7"/>
      <c r="D238" s="14"/>
      <c r="E238" s="8"/>
    </row>
    <row r="239" spans="1:5" ht="19.5" customHeight="1">
      <c r="A239" s="7"/>
      <c r="B239" s="15"/>
      <c r="C239" s="7"/>
      <c r="D239" s="14"/>
      <c r="E239" s="17"/>
    </row>
    <row r="240" spans="1:5" ht="19.5" customHeight="1">
      <c r="A240" s="7"/>
      <c r="B240" s="15"/>
      <c r="C240" s="7"/>
      <c r="D240" s="14"/>
      <c r="E240" s="17"/>
    </row>
    <row r="241" spans="1:5" ht="19.5" customHeight="1">
      <c r="A241" s="7"/>
      <c r="B241" s="15"/>
      <c r="C241" s="7"/>
      <c r="D241" s="14"/>
      <c r="E241" s="17"/>
    </row>
    <row r="242" spans="1:5" ht="19.5" customHeight="1">
      <c r="A242" s="7"/>
      <c r="B242" s="15"/>
      <c r="C242" s="15"/>
      <c r="D242" s="14"/>
      <c r="E242" s="17"/>
    </row>
    <row r="243" spans="1:5" ht="19.5" customHeight="1">
      <c r="A243" s="7"/>
      <c r="B243" s="15"/>
      <c r="C243" s="7"/>
      <c r="D243" s="14"/>
      <c r="E243" s="17"/>
    </row>
    <row r="244" spans="1:5" ht="19.5" customHeight="1">
      <c r="A244" s="7"/>
      <c r="B244" s="15"/>
      <c r="C244" s="7"/>
      <c r="D244" s="14"/>
      <c r="E244" s="8"/>
    </row>
    <row r="245" spans="1:5" ht="19.5" customHeight="1">
      <c r="A245" s="7"/>
      <c r="B245" s="15"/>
      <c r="C245" s="7"/>
      <c r="D245" s="14"/>
      <c r="E245" s="17"/>
    </row>
    <row r="246" spans="1:5" s="2" customFormat="1" ht="19.5" customHeight="1">
      <c r="A246" s="7"/>
      <c r="B246" s="7"/>
      <c r="C246" s="7"/>
      <c r="D246" s="14"/>
      <c r="E246" s="8"/>
    </row>
    <row r="247" spans="1:5" s="2" customFormat="1" ht="19.5" customHeight="1">
      <c r="A247" s="7"/>
      <c r="B247" s="7"/>
      <c r="C247" s="7"/>
      <c r="D247" s="14"/>
      <c r="E247" s="8"/>
    </row>
    <row r="248" spans="1:5" s="2" customFormat="1" ht="19.5" customHeight="1">
      <c r="A248" s="20"/>
      <c r="B248" s="7"/>
      <c r="C248" s="7"/>
      <c r="D248" s="14"/>
      <c r="E248" s="17"/>
    </row>
    <row r="249" spans="1:5" s="2" customFormat="1" ht="19.5" customHeight="1">
      <c r="A249" s="7"/>
      <c r="B249" s="7"/>
      <c r="C249" s="7"/>
      <c r="D249" s="14"/>
      <c r="E249" s="8"/>
    </row>
    <row r="250" spans="1:5" s="2" customFormat="1" ht="19.5" customHeight="1">
      <c r="A250" s="7"/>
      <c r="B250" s="7"/>
      <c r="C250" s="7"/>
      <c r="D250" s="14"/>
      <c r="E250" s="8"/>
    </row>
    <row r="251" spans="1:5" s="2" customFormat="1" ht="19.5" customHeight="1">
      <c r="A251" s="7"/>
      <c r="B251" s="7"/>
      <c r="C251" s="7"/>
      <c r="D251" s="14"/>
      <c r="E251" s="8"/>
    </row>
    <row r="252" spans="1:5" s="2" customFormat="1" ht="19.5" customHeight="1">
      <c r="A252" s="7"/>
      <c r="B252" s="7"/>
      <c r="C252" s="15"/>
      <c r="D252" s="14"/>
      <c r="E252" s="8"/>
    </row>
    <row r="253" spans="1:5" s="2" customFormat="1" ht="19.5" customHeight="1">
      <c r="A253" s="7"/>
      <c r="B253" s="7"/>
      <c r="C253" s="7"/>
      <c r="D253" s="14"/>
      <c r="E253" s="8"/>
    </row>
    <row r="254" spans="1:5" s="2" customFormat="1" ht="19.5" customHeight="1">
      <c r="A254" s="7"/>
      <c r="B254" s="7"/>
      <c r="C254" s="7"/>
      <c r="D254" s="14"/>
      <c r="E254" s="8"/>
    </row>
    <row r="255" spans="1:5" s="2" customFormat="1" ht="22.5" customHeight="1">
      <c r="A255" s="7"/>
      <c r="B255" s="7"/>
      <c r="C255" s="15"/>
      <c r="D255" s="14"/>
      <c r="E255" s="8"/>
    </row>
    <row r="256" spans="1:5" s="2" customFormat="1" ht="19.5" customHeight="1">
      <c r="A256" s="7"/>
      <c r="B256" s="7"/>
      <c r="C256" s="15"/>
      <c r="D256" s="14"/>
      <c r="E256" s="8"/>
    </row>
    <row r="257" spans="1:5" s="2" customFormat="1" ht="19.5" customHeight="1">
      <c r="A257" s="7"/>
      <c r="B257" s="7"/>
      <c r="C257" s="7"/>
      <c r="D257" s="14"/>
      <c r="E257" s="8"/>
    </row>
    <row r="258" spans="1:5" s="2" customFormat="1" ht="19.5" customHeight="1">
      <c r="A258" s="7"/>
      <c r="B258" s="7"/>
      <c r="C258" s="7"/>
      <c r="D258" s="14"/>
      <c r="E258" s="8"/>
    </row>
    <row r="259" spans="1:5" s="2" customFormat="1" ht="19.5" customHeight="1">
      <c r="A259" s="7"/>
      <c r="B259" s="7"/>
      <c r="C259" s="7"/>
      <c r="D259" s="14"/>
      <c r="E259" s="17"/>
    </row>
    <row r="260" spans="1:5" s="2" customFormat="1" ht="19.5" customHeight="1">
      <c r="A260" s="7"/>
      <c r="B260" s="7"/>
      <c r="C260" s="15"/>
      <c r="D260" s="14"/>
      <c r="E260" s="8"/>
    </row>
    <row r="261" spans="1:5" s="2" customFormat="1" ht="19.5" customHeight="1">
      <c r="A261" s="7"/>
      <c r="B261" s="7"/>
      <c r="C261" s="15"/>
      <c r="D261" s="14"/>
      <c r="E261" s="8"/>
    </row>
    <row r="262" spans="1:5" s="2" customFormat="1" ht="19.5" customHeight="1">
      <c r="A262" s="7"/>
      <c r="B262" s="13"/>
      <c r="C262" s="15"/>
      <c r="D262" s="14"/>
      <c r="E262" s="8"/>
    </row>
    <row r="263" spans="1:5" ht="19.5" customHeight="1">
      <c r="A263" s="7"/>
      <c r="B263" s="7"/>
      <c r="C263" s="15"/>
      <c r="D263" s="14"/>
      <c r="E263" s="8"/>
    </row>
    <row r="264" spans="1:5" s="2" customFormat="1" ht="19.5" customHeight="1">
      <c r="A264" s="7"/>
      <c r="B264" s="7"/>
      <c r="C264" s="7"/>
      <c r="D264" s="14"/>
      <c r="E264" s="8"/>
    </row>
    <row r="265" spans="1:5" s="2" customFormat="1" ht="19.5" customHeight="1">
      <c r="A265" s="15"/>
      <c r="B265" s="7"/>
      <c r="C265" s="15"/>
      <c r="D265" s="14"/>
      <c r="E265" s="8"/>
    </row>
    <row r="266" spans="1:5" s="2" customFormat="1" ht="19.5" customHeight="1">
      <c r="A266" s="15"/>
      <c r="B266" s="7"/>
      <c r="C266" s="15"/>
      <c r="D266" s="14"/>
      <c r="E266" s="8"/>
    </row>
    <row r="267" spans="1:5" ht="19.5" customHeight="1">
      <c r="A267" s="15"/>
      <c r="B267" s="7"/>
      <c r="C267" s="7"/>
      <c r="D267" s="14"/>
      <c r="E267" s="8"/>
    </row>
    <row r="268" spans="1:5" s="2" customFormat="1" ht="19.5" customHeight="1">
      <c r="A268" s="15"/>
      <c r="B268" s="7"/>
      <c r="C268" s="15"/>
      <c r="D268" s="14"/>
      <c r="E268" s="8"/>
    </row>
    <row r="269" spans="1:5" s="2" customFormat="1" ht="19.5" customHeight="1">
      <c r="A269" s="15"/>
      <c r="B269" s="7"/>
      <c r="C269" s="15"/>
      <c r="D269" s="14"/>
      <c r="E269" s="8"/>
    </row>
    <row r="270" spans="1:5" ht="19.5" customHeight="1">
      <c r="A270" s="15"/>
      <c r="B270" s="7"/>
      <c r="C270" s="15"/>
      <c r="D270" s="14"/>
      <c r="E270" s="17"/>
    </row>
    <row r="271" spans="1:5" ht="19.5" customHeight="1">
      <c r="A271" s="15"/>
      <c r="B271" s="7"/>
      <c r="C271" s="15"/>
      <c r="D271" s="14"/>
      <c r="E271" s="8"/>
    </row>
    <row r="272" spans="1:5" ht="19.5" customHeight="1">
      <c r="A272" s="7"/>
      <c r="B272" s="7"/>
      <c r="C272" s="15"/>
      <c r="D272" s="16"/>
      <c r="E272" s="8"/>
    </row>
    <row r="273" spans="1:5" ht="19.5" customHeight="1">
      <c r="A273" s="7"/>
      <c r="B273" s="15"/>
      <c r="C273" s="15"/>
      <c r="D273" s="16"/>
      <c r="E273" s="17"/>
    </row>
    <row r="274" spans="1:5" ht="19.5" customHeight="1">
      <c r="A274" s="7"/>
      <c r="B274" s="15"/>
      <c r="C274" s="15"/>
      <c r="D274" s="14"/>
      <c r="E274" s="17"/>
    </row>
    <row r="275" spans="1:5" ht="19.5" customHeight="1">
      <c r="A275" s="15"/>
      <c r="B275" s="7"/>
      <c r="C275" s="15"/>
      <c r="D275" s="14"/>
      <c r="E275" s="8"/>
    </row>
    <row r="276" spans="1:5" ht="19.5" customHeight="1">
      <c r="A276" s="15"/>
      <c r="B276" s="15"/>
      <c r="C276" s="15"/>
      <c r="D276" s="14"/>
      <c r="E276" s="17"/>
    </row>
    <row r="277" spans="1:5" ht="19.5" customHeight="1">
      <c r="A277" s="7"/>
      <c r="B277" s="15"/>
      <c r="C277" s="15"/>
      <c r="D277" s="14"/>
      <c r="E277" s="17"/>
    </row>
    <row r="278" spans="1:5" ht="19.5" customHeight="1">
      <c r="A278" s="7"/>
      <c r="B278" s="3"/>
      <c r="C278" s="3"/>
      <c r="D278" s="14"/>
      <c r="E278" s="6"/>
    </row>
    <row r="279" spans="1:5" ht="19.5" customHeight="1">
      <c r="A279" s="7"/>
      <c r="B279" s="7"/>
      <c r="C279" s="3"/>
      <c r="D279" s="14"/>
      <c r="E279" s="6"/>
    </row>
    <row r="280" spans="1:4" ht="19.5" customHeight="1">
      <c r="A280" s="7"/>
      <c r="D280" s="14"/>
    </row>
    <row r="281" spans="1:5" ht="19.5" customHeight="1">
      <c r="A281" s="15"/>
      <c r="B281" s="3"/>
      <c r="C281" s="3"/>
      <c r="D281" s="14"/>
      <c r="E281" s="6"/>
    </row>
    <row r="282" spans="1:5" ht="19.5" customHeight="1">
      <c r="A282" s="15"/>
      <c r="B282" s="3"/>
      <c r="C282" s="3"/>
      <c r="D282" s="14"/>
      <c r="E282" s="6"/>
    </row>
    <row r="283" spans="1:5" ht="19.5" customHeight="1">
      <c r="A283" s="15"/>
      <c r="B283" s="3"/>
      <c r="C283" s="15"/>
      <c r="D283" s="14"/>
      <c r="E283" s="6"/>
    </row>
    <row r="284" spans="1:5" ht="19.5" customHeight="1">
      <c r="A284" s="7"/>
      <c r="B284" s="3"/>
      <c r="C284" s="3"/>
      <c r="D284" s="19"/>
      <c r="E284" s="6"/>
    </row>
    <row r="285" spans="1:5" ht="19.5" customHeight="1">
      <c r="A285" s="7"/>
      <c r="B285" s="3"/>
      <c r="C285" s="7"/>
      <c r="D285" s="19"/>
      <c r="E285" s="6"/>
    </row>
    <row r="286" spans="1:5" ht="19.5" customHeight="1">
      <c r="A286" s="3"/>
      <c r="B286" s="3"/>
      <c r="C286" s="15"/>
      <c r="D286" s="19"/>
      <c r="E286" s="6"/>
    </row>
    <row r="287" spans="1:5" ht="19.5" customHeight="1">
      <c r="A287" s="3"/>
      <c r="B287" s="3"/>
      <c r="C287" s="3"/>
      <c r="E287" s="6"/>
    </row>
    <row r="288" spans="1:5" ht="19.5" customHeight="1">
      <c r="A288" s="3"/>
      <c r="B288" s="3"/>
      <c r="C288" s="3"/>
      <c r="E288" s="6"/>
    </row>
    <row r="289" spans="1:5" ht="19.5" customHeight="1">
      <c r="A289" s="3"/>
      <c r="B289" s="3"/>
      <c r="C289" s="3"/>
      <c r="E289" s="6"/>
    </row>
    <row r="290" spans="1:5" ht="19.5" customHeight="1">
      <c r="A290" s="3"/>
      <c r="B290" s="3"/>
      <c r="C290" s="3"/>
      <c r="E290" s="6"/>
    </row>
    <row r="291" spans="1:5" ht="19.5" customHeight="1">
      <c r="A291" s="3"/>
      <c r="B291" s="3"/>
      <c r="C291" s="3"/>
      <c r="E291" s="6"/>
    </row>
    <row r="292" spans="1:5" ht="19.5" customHeight="1">
      <c r="A292" s="3"/>
      <c r="B292" s="3"/>
      <c r="C292" s="3"/>
      <c r="E292" s="6"/>
    </row>
    <row r="293" spans="1:5" ht="19.5" customHeight="1">
      <c r="A293" s="3"/>
      <c r="B293" s="3"/>
      <c r="C293" s="3"/>
      <c r="E293" s="6"/>
    </row>
    <row r="294" spans="1:5" ht="19.5" customHeight="1">
      <c r="A294" s="3"/>
      <c r="B294" s="3"/>
      <c r="C294" s="3"/>
      <c r="E294" s="6"/>
    </row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</sheetData>
  <sheetProtection/>
  <autoFilter ref="A5:E272"/>
  <mergeCells count="5">
    <mergeCell ref="D3:E3"/>
    <mergeCell ref="D2:E2"/>
    <mergeCell ref="A1:E1"/>
    <mergeCell ref="A2:B2"/>
    <mergeCell ref="A3:B3"/>
  </mergeCells>
  <hyperlinks>
    <hyperlink ref="A27" r:id="rId1" display="Site Metrô News (SP)"/>
    <hyperlink ref="A111" r:id="rId2" display="Site Super Futebol (BR)"/>
    <hyperlink ref="A6" r:id="rId3" display="Portal Engeplus"/>
    <hyperlink ref="A7" r:id="rId4" display="Portal Engeplus"/>
    <hyperlink ref="A8" r:id="rId5" display="Portal Engeplus"/>
    <hyperlink ref="A9" r:id="rId6" display="Site EPTV.com (BR)"/>
    <hyperlink ref="A10" r:id="rId7" display="Portal Engeplus"/>
    <hyperlink ref="A11" r:id="rId8" display="Portal Sul Notícias (SC)"/>
    <hyperlink ref="A19" r:id="rId9" display="Site Clicatribuna"/>
    <hyperlink ref="A20" r:id="rId10" display="Site Clicatribuna"/>
    <hyperlink ref="A21" r:id="rId11" display="Site Clicatribuna"/>
    <hyperlink ref="A22" r:id="rId12" display="Portal Engeplus"/>
    <hyperlink ref="A23" r:id="rId13" display="Portal Engeplus"/>
    <hyperlink ref="A41" r:id="rId14" display="Portal Engeplus"/>
    <hyperlink ref="A42" r:id="rId15" display="Site Clicatribuna"/>
    <hyperlink ref="A43" r:id="rId16" display="Site Clicatribuna"/>
    <hyperlink ref="A45" r:id="rId17" display="Portal Engeplus"/>
    <hyperlink ref="A44" r:id="rId18" display="Site Clicatribuna"/>
    <hyperlink ref="A46" r:id="rId19" display="Site FutebolSC.com (SC)"/>
    <hyperlink ref="A64" r:id="rId20" display="Portal Sul Notícias (SC)"/>
    <hyperlink ref="A65" r:id="rId21" display="Final Sports (BR)"/>
    <hyperlink ref="A66" r:id="rId22" display="Site Clicatribuna"/>
    <hyperlink ref="A83" r:id="rId23" display="Portal Engeplus"/>
    <hyperlink ref="A84" r:id="rId24" display="Portal Engeplus"/>
    <hyperlink ref="A85" r:id="rId25" display="Site Clicatribuna"/>
    <hyperlink ref="A86" r:id="rId26" display="Site Clicatribuna"/>
    <hyperlink ref="A98" r:id="rId27" display="Site Clicatribuna"/>
    <hyperlink ref="A99" r:id="rId28" display="Portal Engeplus"/>
    <hyperlink ref="A112" r:id="rId29" display="Portal Sul Notícias (SC)"/>
    <hyperlink ref="A113" r:id="rId30" display="Portal Sul Notícias (SC)"/>
    <hyperlink ref="A114" r:id="rId31" display="Site Clicatribuna"/>
    <hyperlink ref="A115" r:id="rId32" display="Site Clicatribuna"/>
    <hyperlink ref="A116" r:id="rId33" display="Portal Engeplus"/>
    <hyperlink ref="A117" r:id="rId34" display="Portal Sul Notícias (SC)"/>
    <hyperlink ref="A118" r:id="rId35" display="Portal Engeplus"/>
    <hyperlink ref="A119" r:id="rId36" display="Portal Engeplus"/>
    <hyperlink ref="A120" r:id="rId37" display="Site Rádio Criciúma"/>
    <hyperlink ref="A28" r:id="rId38" display="Site Gazeta do Arroio"/>
    <hyperlink ref="A87" r:id="rId39" display="Site Revista A Bola"/>
    <hyperlink ref="A47" r:id="rId40" display="Site Araguaia Notícias"/>
    <hyperlink ref="A100" r:id="rId41" display="Portal CWB (PR)"/>
    <hyperlink ref="A88" r:id="rId42" display="Site Notícias 24 Horas"/>
    <hyperlink ref="A29" r:id="rId43" display="Site Mundo Vestibular (SC)"/>
    <hyperlink ref="A67" r:id="rId44" display="Site Sobre Vestibular (BR)"/>
    <hyperlink ref="A12" r:id="rId45" display="Site Sintonia Total (SC)"/>
    <hyperlink ref="A13" r:id="rId46" display="Site Futsal na Rede (SC)"/>
    <hyperlink ref="A48" r:id="rId47" display="Site Rádio Difusora"/>
    <hyperlink ref="A121" r:id="rId48" display="Site Futsal Show"/>
    <hyperlink ref="A68" r:id="rId49" display="Site Revista A Bola"/>
    <hyperlink ref="A122" r:id="rId50" display="Site Futsal Interior"/>
    <hyperlink ref="A69" r:id="rId51" display="Site CBFS (BR)"/>
    <hyperlink ref="A89" r:id="rId52" display="Site Futsal Interior (BR)"/>
    <hyperlink ref="A26" r:id="rId53" display="Site Vilhena Hoje"/>
    <hyperlink ref="A25" r:id="rId54" display="Site Rondônia News"/>
    <hyperlink ref="A24" r:id="rId55" display="Site Cerrado Notícias"/>
  </hyperlinks>
  <printOptions/>
  <pageMargins left="0.31527777777777777" right="0.07847222222222222" top="0.7875" bottom="0.7875" header="0.5118055555555556" footer="0.5118055555555556"/>
  <pageSetup horizontalDpi="300" verticalDpi="300" orientation="landscape" paperSize="9" scale="96" r:id="rId56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D18" sqref="A2:D18"/>
    </sheetView>
  </sheetViews>
  <sheetFormatPr defaultColWidth="9.00390625" defaultRowHeight="12.75"/>
  <cols>
    <col min="1" max="1" width="9.00390625" style="1" customWidth="1"/>
    <col min="2" max="2" width="13.7109375" style="1" bestFit="1" customWidth="1"/>
    <col min="3" max="16384" width="9.00390625" style="1" customWidth="1"/>
  </cols>
  <sheetData>
    <row r="2" spans="1:2" ht="12.75">
      <c r="A2"/>
      <c r="B2"/>
    </row>
    <row r="6" ht="12.75">
      <c r="B6"/>
    </row>
    <row r="10" spans="2:6" ht="12.75">
      <c r="B10"/>
      <c r="C10"/>
      <c r="D10"/>
      <c r="E10"/>
      <c r="F10"/>
    </row>
    <row r="11" ht="12.75">
      <c r="B11"/>
    </row>
    <row r="12" ht="12.75">
      <c r="B12"/>
    </row>
    <row r="13" ht="12.75">
      <c r="B13"/>
    </row>
    <row r="14" ht="12.75">
      <c r="B14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1" customWidth="1"/>
  </cols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ComunicacaoSocial</dc:creator>
  <cp:keywords/>
  <dc:description/>
  <cp:lastModifiedBy>comunicacaosocial</cp:lastModifiedBy>
  <cp:lastPrinted>2010-06-22T21:39:52Z</cp:lastPrinted>
  <dcterms:modified xsi:type="dcterms:W3CDTF">2011-04-19T16:47:34Z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